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1625" windowHeight="6105" tabRatio="702" activeTab="4"/>
  </bookViews>
  <sheets>
    <sheet name="Прил 1" sheetId="1" r:id="rId1"/>
    <sheet name="Прил2" sheetId="2" r:id="rId2"/>
    <sheet name="Прил 3" sheetId="3" r:id="rId3"/>
    <sheet name="Прил 4" sheetId="4" r:id="rId4"/>
    <sheet name="Прил 5" sheetId="5" r:id="rId5"/>
  </sheets>
  <definedNames>
    <definedName name="_xlnm.Print_Titles" localSheetId="2">'Прил 3'!$12:$12</definedName>
    <definedName name="_xlnm.Print_Area" localSheetId="0">'Прил 1'!$A$1:$J$190</definedName>
  </definedNames>
  <calcPr fullCalcOnLoad="1"/>
</workbook>
</file>

<file path=xl/sharedStrings.xml><?xml version="1.0" encoding="utf-8"?>
<sst xmlns="http://schemas.openxmlformats.org/spreadsheetml/2006/main" count="2866" uniqueCount="315">
  <si>
    <t>Подпрограмма "Обеспечение условий для интенсивного развития малого и среднего предпринимательства"</t>
  </si>
  <si>
    <t>Подпрограмма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</si>
  <si>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Подпрограмма 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</si>
  <si>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тыс. рублей</t>
  </si>
  <si>
    <t>№</t>
  </si>
  <si>
    <t>Перечень передаваемых полномочий</t>
  </si>
  <si>
    <t>2018 год</t>
  </si>
  <si>
    <t xml:space="preserve">Итого </t>
  </si>
  <si>
    <t xml:space="preserve">Осуществление внешнего муниципального контроля </t>
  </si>
  <si>
    <t>Осуществление внутреннего муниципального финансового контроля в сфере бюджетных правоотношений в части осуществления последующего контроля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</si>
  <si>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</t>
  </si>
  <si>
    <t>Расходы на формирование и содержание муниципального архива, включая хранение архивных фондов поселений в рамках непрограммного направления деятельности "Межбюджетные трансферты"</t>
  </si>
  <si>
    <t>Бюджетные кредиты от других бюджетов бюджетной системы Российской Федерации</t>
  </si>
  <si>
    <t>Код классификации</t>
  </si>
  <si>
    <t>Наименование групп, подгрупп, статей, программ (подпрограмм), кодов экономической классификации источников внутреннего финансирования дефицитов бюджетов</t>
  </si>
  <si>
    <t>000 01 00 00 00 00 0000 000</t>
  </si>
  <si>
    <t>Источники внутреннего финансирования дефицитов бюджетов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</si>
  <si>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</si>
  <si>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</si>
  <si>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</si>
  <si>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</si>
  <si>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</si>
  <si>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</si>
  <si>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</si>
  <si>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</si>
  <si>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</si>
  <si>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местных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</si>
  <si>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</si>
  <si>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</si>
  <si>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</si>
  <si>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</si>
  <si>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</si>
  <si>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</si>
  <si>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</si>
  <si>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местных бюджетов</t>
  </si>
  <si>
    <t>Итого  источников  внутреннего  финансирования</t>
  </si>
  <si>
    <t>92</t>
  </si>
  <si>
    <t>Глава администрации</t>
  </si>
  <si>
    <t>1</t>
  </si>
  <si>
    <t>Аппарат администрации</t>
  </si>
  <si>
    <t>0</t>
  </si>
  <si>
    <t>97</t>
  </si>
  <si>
    <t>11</t>
  </si>
  <si>
    <t>13</t>
  </si>
  <si>
    <t>2886</t>
  </si>
  <si>
    <t>Национальная оборона</t>
  </si>
  <si>
    <t>Непрограммные расходы</t>
  </si>
  <si>
    <t>Иные непрограммные мероприятия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</si>
  <si>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</si>
  <si>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Жилищно-коммунальное хозяйство</t>
  </si>
  <si>
    <t>Образование</t>
  </si>
  <si>
    <t>КУЛЬТУРА И КИНЕМАТОГРАФИЯ</t>
  </si>
  <si>
    <t>94</t>
  </si>
  <si>
    <t>Резервные фонды местных администраций</t>
  </si>
  <si>
    <t>Резервные фонды</t>
  </si>
  <si>
    <t>Мобилизационная и вневойсковая подготовка</t>
  </si>
  <si>
    <t>Благоустройство</t>
  </si>
  <si>
    <t>№-п</t>
  </si>
  <si>
    <t xml:space="preserve">  </t>
  </si>
  <si>
    <t>ОБЩЕГОСУДАРСТВЕННЫЕ ВОПРОСЫ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</si>
  <si>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</si>
  <si>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</si>
  <si>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</si>
  <si>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</si>
  <si>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</si>
  <si>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</si>
  <si>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</si>
  <si>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</si>
  <si>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</si>
  <si>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</si>
  <si>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</si>
  <si>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</si>
  <si>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</si>
  <si>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871</t>
  </si>
  <si>
    <t>Приложение 1</t>
  </si>
  <si>
    <t>Наименование показателя</t>
  </si>
  <si>
    <t>целевая статья</t>
  </si>
  <si>
    <t>подраздел</t>
  </si>
  <si>
    <t>раздел</t>
  </si>
  <si>
    <t>10</t>
  </si>
  <si>
    <t>09</t>
  </si>
  <si>
    <t>91</t>
  </si>
  <si>
    <t>Межбюджетные трансферты</t>
  </si>
  <si>
    <t>Приложение 4</t>
  </si>
  <si>
    <t>Профессиональная подготовка, переподготовка и повышение квалификации</t>
  </si>
  <si>
    <t>тыс.рублей</t>
  </si>
  <si>
    <t>850</t>
  </si>
  <si>
    <t>200</t>
  </si>
  <si>
    <t>99</t>
  </si>
  <si>
    <t>Приложение 3</t>
  </si>
  <si>
    <t>Код бюджетной классфикации</t>
  </si>
  <si>
    <t>Группа вида расходов</t>
  </si>
  <si>
    <t>Обеспечение функционирования администрации муниципального образования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</si>
  <si>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</si>
  <si>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</si>
  <si>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</si>
  <si>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</si>
  <si>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</si>
  <si>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</si>
  <si>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</si>
  <si>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01 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</si>
  <si>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</si>
  <si>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</si>
  <si>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</si>
  <si>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Субсидии</t>
  </si>
  <si>
    <t>520</t>
  </si>
  <si>
    <t>110</t>
  </si>
  <si>
    <t>СОЦИАЛЬНАЯ ПОЛИТИКА</t>
  </si>
  <si>
    <t xml:space="preserve"> </t>
  </si>
  <si>
    <t>Пенсионное обеспечение</t>
  </si>
  <si>
    <t>Социальная поддержка населения муниципального образования</t>
  </si>
  <si>
    <t>96</t>
  </si>
  <si>
    <t xml:space="preserve">Доплата к пенсии муниципальным служащим 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</si>
  <si>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</si>
  <si>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Социальные выплаты гражданам, кроме публичных нормативных социальных выплат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</si>
  <si>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</si>
  <si>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</si>
  <si>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Собрания депутатов</t>
  </si>
  <si>
    <t>Обеспечение деятельности Собрания депутатов поселений Щекинского раойна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</si>
  <si>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</si>
  <si>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</si>
  <si>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Итого</t>
  </si>
  <si>
    <t>К О Д                                                  функциональной классификации</t>
  </si>
  <si>
    <t>группа вида  расхода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</si>
  <si>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депутатов"</t>
  </si>
  <si>
    <t>НАЦИОНАЛЬНАЯ ЭКОНОМИКА</t>
  </si>
  <si>
    <t>Дорожная деятельность в отношении автомобильных дорог местного значения в границах населенных пунктов муниципального образования</t>
  </si>
  <si>
    <t>Расходы на обеспечение дорожной деятельности в отношении автомобильных дорог местного значения в границах населенных пунктов муниципального образования</t>
  </si>
  <si>
    <t>Администрация муниципального образования Огаревское</t>
  </si>
  <si>
    <t>872</t>
  </si>
  <si>
    <t>Муниципальная программа"Благоустройство муниципального образования Огаревское Щекинского района"</t>
  </si>
  <si>
    <t>Подпрограмма"Организация сбора и вывоза бытовых отходов и мусора в муниципальном образовании Огаревское Щекинского района"</t>
  </si>
  <si>
    <t>Приобретение и обустройство контейнерных площадок в рамках подпрограммы"Организация сбора и вывоза бытовых отходов и мусора в муниципальном образовании Огаревское Щекинского района"</t>
  </si>
  <si>
    <t>Уборка несанкционированных свалок  в рамках подпрограммы"Организация сбора и вывоза бытовых отходов и мусора в муниципальном образовании Огаревское Щекинского района"</t>
  </si>
  <si>
    <t>Подпрограмма "Организация освещения улиц муниципального образования Огаревское Щекинского района"</t>
  </si>
  <si>
    <t>Оплата потребленной электроэнергии на уличное освещение в рамках подпрограммы"Организация освещения улиц муниципального образования Огаревское Щекинского района"</t>
  </si>
  <si>
    <t>Техническое обслуживание, реконструкция и роемонт уличного освещения в рамках подпрограммы"Организация освещения улиц муниципального образования Огаревское Щекинского района"</t>
  </si>
  <si>
    <t>Подпрограмма "Организация благоустройства территории муниципального образования Огаревское Щекинского района"</t>
  </si>
  <si>
    <t>Окос травы в рамках подпрограммы "Организация благоустройства территории муниципального образования Огаревское Щекинского района"</t>
  </si>
  <si>
    <t>Содержание территорий в рамках подпрограммы "Организация благоустройства территории муниципального образования Огаревское Щекинского района"</t>
  </si>
  <si>
    <t>Спиливание аварийных деревьев в рамках подпрограммы "Организация благоустройства территории муниципального образования Огаревское Щекинского района"</t>
  </si>
  <si>
    <t>Муниципальная программа"Профессиональная переподготовка, повышение квалификации муниципальных служащих администрации муниципального образования Огаревское Щекинского района"</t>
  </si>
  <si>
    <t>Обслуживание государственного и муниципального долга</t>
  </si>
  <si>
    <t>Процентные платежи по муниципальному долгу</t>
  </si>
  <si>
    <t>98</t>
  </si>
  <si>
    <t>Расходы муниципального образования на уплату процентов по муниципальному долгу</t>
  </si>
  <si>
    <t>Расходы муниципального образования на уплату процентов по муниципальному долгу в рамках непрограмного направления расходов "Процентные платежи по муниципальному долгу"</t>
  </si>
  <si>
    <t>Обслуживание муниципального долга</t>
  </si>
  <si>
    <t>730</t>
  </si>
  <si>
    <t>06</t>
  </si>
  <si>
    <t>Муниципальная программа "Ресурсное обеспечение информационной системы муниципального образования  Огаревское Щекинского района"</t>
  </si>
  <si>
    <t>Подпрограмма "Обеспечение информационными технологиями органов местного самоуправления и муниципальные учреждения муниципального образования Огаревское Щекинского района"</t>
  </si>
  <si>
    <t>Расходы на обеспечение доступа к сети Интернет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</si>
  <si>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Расходы на опубликование нормативно-правовых актов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</si>
  <si>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Муниципальная программа"Управление и распоряжение муниципальным имуществом в МО Огаревское Щекинского района"</t>
  </si>
  <si>
    <t>Подпрограмма "О порядке учета и признания права муниципальной собственности на бесхозяйное имущество на территории муниципального образования"</t>
  </si>
  <si>
    <t>Признание права муниципальной собственности на бесхозяйное имущество на территории муниципального образования в рамках подпрограммы "О порядке учета и признания права муниципальной собственности на бесхозяйное имущество на территории муниципального образования"</t>
  </si>
  <si>
    <t xml:space="preserve">Содержание и обслуживание казны </t>
  </si>
  <si>
    <t>Подпрограмма "Управление земельными ресурсами в муниципальном образовании Огаревское Щекинского района"</t>
  </si>
  <si>
    <t xml:space="preserve">Оформление земельных участков с целью постановки на кадастровый учет </t>
  </si>
  <si>
    <t>Заключение новых договоров, проведение аукционов по продажи права аренды в рамках подпрограммы</t>
  </si>
  <si>
    <t>Расходы на выполнение судебных актов по искам о возмещении  вреда, причененного незаконными действиями (бездействем) муниципальных органов либо должностных лиц этих органов</t>
  </si>
  <si>
    <t>Национальная безопасность и правоохранительная деятельность</t>
  </si>
  <si>
    <t>Муниципальная программа "Защита населения и территорий от чрезвычайных ситуаций, обеспечение пожарной безопасности в границах населенных пунктов муниципального образования Огаревское Щекинского района"</t>
  </si>
  <si>
    <t>Подпрограмма "Обеспечение первичных мероприятий по защите населения от чрезвычайных ситуаций природного и техногенного характера на  территории муниципального образования Огаревское Щекинского райрна"</t>
  </si>
  <si>
    <t>Обеспечение первмчных мероприятий по защите наеления от ЧС природного техногенного характера в рамках подпрограммы</t>
  </si>
  <si>
    <t>Подпрограмма "Обеспечение первичных мер пожарной безопасности в границах населенных пунктов  территории муниципального образования Огаревское Щекинского райрна"</t>
  </si>
  <si>
    <t>Обеспечение первичных мер пожарной безопасности в границах населенных пунктов в рамках подпрограммы</t>
  </si>
  <si>
    <t>Приобретение ранцевых огнетушителей в рамках подпрограммы</t>
  </si>
  <si>
    <t>Подпрограмма  "Профилактика терроризма и экстримизма на территории муниципального образования Огаревское Щекинского района"</t>
  </si>
  <si>
    <t>Эффективность деятельности по профилактике терроризма и экстремизма в рамках подпрограммы</t>
  </si>
  <si>
    <t>Муниципальная программа"Развитие субъектов малого и среднего предпринимательства на территории муниципального образования Огаревское Щекинского района"</t>
  </si>
  <si>
    <t>12</t>
  </si>
  <si>
    <r>
      <t>Обеспечение проживающих в поселении и нуждающихся в жилых помещениях малоимущих граждан жилыми помещениями,  организация строительства и содержан</t>
    </r>
    <r>
      <rPr>
        <b/>
        <i/>
        <sz val="10"/>
        <rFont val="Times New Roman"/>
        <family val="1"/>
      </rPr>
      <t>ия муниципального жилищного фонда, создание условий</t>
    </r>
    <r>
      <rPr>
        <i/>
        <sz val="10"/>
        <rFont val="Times New Roman"/>
        <family val="1"/>
      </rPr>
      <t xml:space="preserve"> для жилищного строительства, а также иных полномочий орган</t>
    </r>
  </si>
  <si>
    <t>Иные межбюджетные трансферты,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</si>
  <si>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>Мероприятия по переподготовке и повышению квалификации</t>
  </si>
  <si>
    <t>Муниципальная программа"Развитие культуры на территории муниципального образования Огаревское Щекинского района"</t>
  </si>
  <si>
    <t>Подпрограмма "Сохранение самодеятельности творчества культурно-досуговой и просветительной деятельности"</t>
  </si>
  <si>
    <t xml:space="preserve">Расходы на обеспечение деятельности муниципальных учреждений </t>
  </si>
  <si>
    <t>Расходы на выплату персоналу</t>
  </si>
  <si>
    <t>100</t>
  </si>
  <si>
    <t>8012</t>
  </si>
  <si>
    <t>План 2018 год</t>
  </si>
  <si>
    <t>540</t>
  </si>
  <si>
    <t>00110</t>
  </si>
  <si>
    <t>00190</t>
  </si>
  <si>
    <t>00000</t>
  </si>
  <si>
    <t>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</si>
  <si>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внутреннего муниципального финансового контроля по непрограммным мероприятиям "Межбюджетные трансферты бюджету муниципального района из бюджета МО Огаревское на осуществление части полномочий по решению в</t>
  </si>
  <si>
    <t>Иные межбюджетные трансферты</t>
  </si>
  <si>
    <t>Расходы по 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"Межбюджетные трансферты бюджету муниципального района из бюджета МО Огаревское на о</t>
  </si>
  <si>
    <t>85360</t>
  </si>
  <si>
    <t>85110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</si>
  <si>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</si>
  <si>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</t>
  </si>
  <si>
    <t>85040</t>
  </si>
  <si>
    <t>28810</t>
  </si>
  <si>
    <t>Приобретение , техническое и информационное обслуживание компьютерной техники, комплектующих и программное обеспечение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района"муниципальной программы "Ресурсное обеспечение информационной системы муниципального образования  Огаревское Щекинского района"</t>
  </si>
  <si>
    <t>900</t>
  </si>
  <si>
    <t>28840</t>
  </si>
  <si>
    <t>29070</t>
  </si>
  <si>
    <t>29940</t>
  </si>
  <si>
    <t>28860</t>
  </si>
  <si>
    <t>29440</t>
  </si>
  <si>
    <t>29280</t>
  </si>
  <si>
    <t>29880</t>
  </si>
  <si>
    <t>28910</t>
  </si>
  <si>
    <t>85030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</si>
  <si>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</si>
  <si>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</si>
  <si>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Переданные полномочия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</si>
  <si>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300</t>
  </si>
  <si>
    <t>85010</t>
  </si>
  <si>
    <t>51180</t>
  </si>
  <si>
    <t>29450</t>
  </si>
  <si>
    <t>29090</t>
  </si>
  <si>
    <t>29100</t>
  </si>
  <si>
    <t>29110</t>
  </si>
  <si>
    <t>Другие вопросы в области национальной экономики</t>
  </si>
  <si>
    <t>29890</t>
  </si>
  <si>
    <t>400</t>
  </si>
  <si>
    <t>8438</t>
  </si>
  <si>
    <t>29210</t>
  </si>
  <si>
    <t>29220</t>
  </si>
  <si>
    <t>29190</t>
  </si>
  <si>
    <t>29200</t>
  </si>
  <si>
    <t>29750</t>
  </si>
  <si>
    <t>28960</t>
  </si>
  <si>
    <t>2990</t>
  </si>
  <si>
    <t>84040</t>
  </si>
  <si>
    <t>29720</t>
  </si>
  <si>
    <t>29760</t>
  </si>
  <si>
    <t>28870</t>
  </si>
  <si>
    <t>28890</t>
  </si>
  <si>
    <t>84380</t>
  </si>
  <si>
    <t xml:space="preserve">Наименование </t>
  </si>
  <si>
    <t>Целевая статья</t>
  </si>
  <si>
    <t>Группа, подгруппа видов  расходов</t>
  </si>
  <si>
    <t>Раздел</t>
  </si>
  <si>
    <t>Подраздел</t>
  </si>
  <si>
    <t>Повышение эффективности в управлении и распоряжении муниципальным имуществом</t>
  </si>
  <si>
    <t>Приложение 2</t>
  </si>
  <si>
    <t>000 01 03 00 00 00 0000 000</t>
  </si>
  <si>
    <t>000 01 03 01 00 00 0000 700</t>
  </si>
  <si>
    <t>Получение бюджетных кредитов от других бюджетов бюджетной системы  в валюте Российской Федерации</t>
  </si>
  <si>
    <t>000 01 03 01 00 10 0000 710</t>
  </si>
  <si>
    <t>Получение кредитов  от других бюджетов бюджетной системы бюджетом поселений в валюте Российской Федерации</t>
  </si>
  <si>
    <t>000 01 03 01 00 00 0000 800</t>
  </si>
  <si>
    <t>Погашение бюджетных кредитов от других бюджетов бюджетной системы в валюте Российской Федерации</t>
  </si>
  <si>
    <t>000 01 03 01 00 10 0000 810</t>
  </si>
  <si>
    <t>Погашение бюджетом  поселения кредитов от других бюджетов бюджетной системы в валюте Российской Федерации</t>
  </si>
  <si>
    <t>Расходы на выплаты персоналу за счет межбюджетных трансфертов по принятым полномочиям</t>
  </si>
  <si>
    <t>29460</t>
  </si>
  <si>
    <t xml:space="preserve"> мероприятие"Содержание и благоустройство мест захоронения муниципального образования Огаревское Щекинского района"</t>
  </si>
  <si>
    <t xml:space="preserve"> мероприятие "Организация и прведение культурно-массовых мероприятий"</t>
  </si>
  <si>
    <t xml:space="preserve"> мероприятие "Пожарная безопасность"</t>
  </si>
  <si>
    <t>Подпрограмма "Сохранение и развитие традиционной народной культуры, промыслов и ремесел" муниципальной  программы  "Развитие культуры на территории муниципального образования Огаревское Щекинского района"</t>
  </si>
  <si>
    <t>Подпрограмма "Сохранение и развитие традиционной народной культуры, промыслов и ремесел" муниципальной  программы  "Развитие культуры на территории муниципального образования Огаревское Щекинского района" за счет субсидий на оплату труда работникам муниципальных учреждений культурно-досугового типа</t>
  </si>
  <si>
    <t>Обеспечение первичных мероприятий по защите населения от ЧС природного техногенного характера в рамках подпрограммы</t>
  </si>
  <si>
    <t>Сумма  
на  2017 год</t>
  </si>
  <si>
    <t>2</t>
  </si>
  <si>
    <t>3</t>
  </si>
  <si>
    <t>29900</t>
  </si>
  <si>
    <t>Проведение акорицидной обработке</t>
  </si>
  <si>
    <t>310</t>
  </si>
  <si>
    <t>бюджетных ассигнований бюджета МО Огаревское на 2018 год  по разделам, подразделам, целевым статьям (муниципальных программ и не программным направлениям деятельности)группам и подгруппам видов расходов классификации расходов бюджета МО Огаревское</t>
  </si>
  <si>
    <t>80450</t>
  </si>
  <si>
    <t>Подпрограмма "Содержание имущества муниципального образования Огаревское Щекинского района"</t>
  </si>
  <si>
    <t>содержание имущества муниципального образования Огаревское Щекинского района</t>
  </si>
  <si>
    <t>мероприятие по изготовлению декларации безопасности гидротехнических сооружений</t>
  </si>
  <si>
    <t>85050</t>
  </si>
  <si>
    <t>Уплата членских взносов</t>
  </si>
  <si>
    <t>Организация мероприятий по очистке земельных участков сельскохозяйственного назначения от несанкционированных свалок в рамках подпрограммы "Организация сбора и вывоза бытовых отходов и мусора в муниципальном образовании Огаревское Щекинского района"</t>
  </si>
  <si>
    <t>29230</t>
  </si>
  <si>
    <t>Организация содержания мест массового отдыха муниципального образования Огаревское Щекинского района в рамках подпрограммы "Организация благоустройства территории муниципального образования Огаревское Щекинского района"</t>
  </si>
  <si>
    <t>29910</t>
  </si>
  <si>
    <t>Обеспечение проведения выборов и референдумов</t>
  </si>
  <si>
    <t xml:space="preserve">расходы избирательных комиссий в период подготовки и проведения выборов </t>
  </si>
  <si>
    <t>93</t>
  </si>
  <si>
    <t>28800</t>
  </si>
  <si>
    <t>Муниципальная программа "Энергосбережение и повышение энергетической эффективности в муниципальном образовании Огаревское Щекинского района"</t>
  </si>
  <si>
    <t>подпрограмма "Энергоэффективность уличного освещения муниципального образования Огаревское Щекинского района"</t>
  </si>
  <si>
    <t>приобретение энергосберегающих ламп с поверкой и заменой, содержание линий уличного освещения</t>
  </si>
  <si>
    <t>Муниципальная программа "Формирование современной городской среды муниципального образования Огаревское Щекинского района"</t>
  </si>
  <si>
    <t>29930</t>
  </si>
  <si>
    <t>29920</t>
  </si>
  <si>
    <t>мероприятие "Профилактика терроризма и экстремизма"</t>
  </si>
  <si>
    <t>29770</t>
  </si>
  <si>
    <t>Сумма  на 2018 год</t>
  </si>
  <si>
    <t>Связь и информатика</t>
  </si>
  <si>
    <t xml:space="preserve"> мероприятия по применению информационных технологий</t>
  </si>
  <si>
    <t>мероприятия по применению информационных технологий</t>
  </si>
  <si>
    <t>мероприятие "благоустройство дворовых территорий "</t>
  </si>
  <si>
    <t>к постановлению администрации МО Огаревское Щекинского района</t>
  </si>
  <si>
    <t xml:space="preserve">Отчет </t>
  </si>
  <si>
    <t>% исполнения</t>
  </si>
  <si>
    <t>к постановлению администрации МО Огаревское Щекинского района "Об исполнении бюджета муниципального образования Огаревское Щекинского района за 1 квартал 2018 года"</t>
  </si>
  <si>
    <t>Отчет об исполнении ведомственной структуры расходов бюджета муниципального образования Огаревское</t>
  </si>
  <si>
    <t>Исполнено на 01.04.2018</t>
  </si>
  <si>
    <t>Отчет об исполнении переченя и объема бюджетных ассигнований бюджета муниципального образования  Огаревское Щекинского района на финансовое обеспечение реализации муниципальных программ муниципального образования  Огаревское Щекинского района  по  целевым статьям, группам  и подгруппам видов расходов, разделам, подразделам  классификации расходов бюджета муниципального образования  Огаревское Щекинского района за 1 квартал 2018 года</t>
  </si>
  <si>
    <t>за 1 квартал 2018 года</t>
  </si>
  <si>
    <t>к постановлению администрации МО Огаревское Щекинского района "Об исполнении бюджета муниципалоьного образования Огаревское Щекинского района за 1 квартал 2018 года"</t>
  </si>
  <si>
    <t>Отчет об исполнении межбюджетных трансфертов, предоставляемых из бюджета муниципального образования Огаревское Щекинского района бюджету муниципального образования Щекинский район на реализацию полномочия по решению вопросов местного значения в соответствии с заключенным соглашением по осуществлению внешнего муниципального контроля за 1 квартал 2018 года</t>
  </si>
  <si>
    <t xml:space="preserve">Отчет об исполнении источников внутреннего финансирования дефицита бюджета муниципального образования Огаревское за 1 квартал 2018 года </t>
  </si>
  <si>
    <t>Исполнение на 01.04.2018</t>
  </si>
  <si>
    <t>173,8</t>
  </si>
  <si>
    <t>773,0</t>
  </si>
  <si>
    <t>35,9</t>
  </si>
  <si>
    <t>1075,4</t>
  </si>
  <si>
    <t>1253,4</t>
  </si>
  <si>
    <t>"Об исполнении бюджета  муниципального образования МО Огаревское  Щекинского района за 1 квартал 2018 года"</t>
  </si>
  <si>
    <t>3538,8</t>
  </si>
  <si>
    <t>от 10.05.2018 № 60</t>
  </si>
  <si>
    <t>от10.05.2018 № 60</t>
  </si>
  <si>
    <t>от 10.05.2018  №60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</si>
</sst>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_-* #,##0.0_р_._-;\-* #,##0.0_р_._-;_-* &quot;-&quot;_р_._-;_-@_-"/>
    <numFmt numFmtId="180" formatCode="#,##0.0_р_.;[Red]\-#,##0.0_р_."/>
    <numFmt numFmtId="181" formatCode="#,##0.0_ ;[Red]\-#,##0.0\ "/>
    <numFmt numFmtId="182" formatCode="00"/>
    <numFmt numFmtId="183" formatCode="000\ 00\ 00"/>
    <numFmt numFmtId="184" formatCode="000"/>
    <numFmt numFmtId="185" formatCode="0.000"/>
    <numFmt numFmtId="186" formatCode="[$-F400]h:mm:ss\ AM/PM"/>
    <numFmt numFmtId="187" formatCode="_-* #,##0.0_р_._-;\-* #,##0.0_р_._-;_-* \-_р_._-;_-@_-"/>
    <numFmt numFmtId="188" formatCode="_-* #,##0.0_р_._-;\-* #,##0.0_р_._-;_-* &quot;-&quot;??_р_._-;_-@_-"/>
    <numFmt numFmtId="189" formatCode="_-* #,##0.0_р_._-;\-* #,##0.0_р_._-;_-* &quot;-&quot;?_р_._-;_-@_-"/>
    <numFmt numFmtId="190" formatCode="0000"/>
    <numFmt numFmtId="191" formatCode="0000000"/>
    <numFmt numFmtId="192" formatCode="#,##0.0;[Red]\-#,##0.0;0.0"/>
    <numFmt numFmtId="193" formatCode="#,##0.0_ ;\-#,##0.0\ "/>
    <numFmt numFmtId="194" formatCode="_-* #,##0_р_._-;\-* #,##0_р_._-;_-* \-_р_._-;_-@_-"/>
    <numFmt numFmtId="195" formatCode="#,##0;[Red]\-#,##0"/>
    <numFmt numFmtId="196" formatCode="_-* #,##0.00_р_._-;\-* #,##0.00_р_._-;_-* \-??_р_._-;_-@_-"/>
    <numFmt numFmtId="197" formatCode="#,##0.000"/>
    <numFmt numFmtId="198" formatCode="#,##0.0000"/>
    <numFmt numFmtId="199" formatCode="#,##0.00_ ;\-#,##0.00\ "/>
    <numFmt numFmtId="200" formatCode="_-* #,##0.0_р_._-;\-* #,##0.0_р_._-;_-* \-??_р_._-;_-@_-"/>
    <numFmt numFmtId="201" formatCode="[$-FC19]d\ mmmm\ yyyy\ &quot;г.&quot;"/>
    <numFmt numFmtId="202" formatCode="000000"/>
    <numFmt numFmtId="203" formatCode="0;[Red]0"/>
    <numFmt numFmtId="204" formatCode="0.00;[Red]0.00"/>
  </numFmts>
  <fonts count="73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b/>
      <sz val="8"/>
      <name val="Arial Cyr"/>
      <family val="0"/>
    </font>
    <font>
      <b/>
      <sz val="8"/>
      <name val="Arial"/>
      <family val="3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3"/>
    </font>
    <font>
      <sz val="10"/>
      <color indexed="8"/>
      <name val="Times New Roman"/>
      <family val="1"/>
    </font>
    <font>
      <b/>
      <sz val="12"/>
      <name val="Times New Roman Cyr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yr"/>
      <family val="1"/>
    </font>
    <font>
      <sz val="11"/>
      <name val="Arial"/>
      <family val="3"/>
    </font>
    <font>
      <b/>
      <sz val="11"/>
      <name val="Times New Roman Cyr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1"/>
      <color indexed="10"/>
      <name val="Arial"/>
      <family val="3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48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177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textRotation="90" wrapText="1"/>
    </xf>
    <xf numFmtId="0" fontId="18" fillId="0" borderId="0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7" fillId="0" borderId="13" xfId="64" applyNumberFormat="1" applyFont="1" applyFill="1" applyBorder="1" applyAlignment="1">
      <alignment horizontal="center" wrapText="1"/>
      <protection/>
    </xf>
    <xf numFmtId="49" fontId="7" fillId="0" borderId="14" xfId="64" applyNumberFormat="1" applyFont="1" applyFill="1" applyBorder="1" applyAlignment="1">
      <alignment horizontal="center" wrapText="1"/>
      <protection/>
    </xf>
    <xf numFmtId="49" fontId="7" fillId="0" borderId="15" xfId="64" applyNumberFormat="1" applyFont="1" applyFill="1" applyBorder="1" applyAlignment="1">
      <alignment horizontal="center" wrapText="1"/>
      <protection/>
    </xf>
    <xf numFmtId="49" fontId="7" fillId="0" borderId="14" xfId="64" applyNumberFormat="1" applyFont="1" applyFill="1" applyBorder="1" applyAlignment="1">
      <alignment horizontal="left" wrapText="1"/>
      <protection/>
    </xf>
    <xf numFmtId="2" fontId="11" fillId="0" borderId="12" xfId="54" applyNumberFormat="1" applyFont="1" applyFill="1" applyBorder="1" applyAlignment="1" applyProtection="1">
      <alignment horizontal="left" wrapText="1"/>
      <protection hidden="1"/>
    </xf>
    <xf numFmtId="1" fontId="24" fillId="0" borderId="12" xfId="0" applyNumberFormat="1" applyFont="1" applyFill="1" applyBorder="1" applyAlignment="1">
      <alignment horizontal="center" wrapText="1"/>
    </xf>
    <xf numFmtId="1" fontId="24" fillId="0" borderId="13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wrapText="1"/>
    </xf>
    <xf numFmtId="49" fontId="24" fillId="33" borderId="12" xfId="0" applyNumberFormat="1" applyFont="1" applyFill="1" applyBorder="1" applyAlignment="1">
      <alignment horizontal="center" wrapText="1"/>
    </xf>
    <xf numFmtId="49" fontId="24" fillId="33" borderId="13" xfId="0" applyNumberFormat="1" applyFont="1" applyFill="1" applyBorder="1" applyAlignment="1">
      <alignment horizontal="center" wrapText="1"/>
    </xf>
    <xf numFmtId="49" fontId="9" fillId="33" borderId="13" xfId="64" applyNumberFormat="1" applyFont="1" applyFill="1" applyBorder="1" applyAlignment="1">
      <alignment horizontal="center" wrapText="1"/>
      <protection/>
    </xf>
    <xf numFmtId="49" fontId="9" fillId="33" borderId="14" xfId="64" applyNumberFormat="1" applyFont="1" applyFill="1" applyBorder="1" applyAlignment="1">
      <alignment horizontal="center" wrapText="1"/>
      <protection/>
    </xf>
    <xf numFmtId="49" fontId="9" fillId="33" borderId="15" xfId="64" applyNumberFormat="1" applyFont="1" applyFill="1" applyBorder="1" applyAlignment="1">
      <alignment horizontal="center" wrapText="1"/>
      <protection/>
    </xf>
    <xf numFmtId="49" fontId="9" fillId="33" borderId="14" xfId="64" applyNumberFormat="1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wrapText="1"/>
    </xf>
    <xf numFmtId="2" fontId="11" fillId="0" borderId="12" xfId="55" applyNumberFormat="1" applyFont="1" applyFill="1" applyBorder="1" applyAlignment="1" applyProtection="1">
      <alignment wrapText="1"/>
      <protection hidden="1"/>
    </xf>
    <xf numFmtId="0" fontId="7" fillId="0" borderId="0" xfId="64" applyFont="1" applyFill="1" applyAlignment="1">
      <alignment horizontal="left"/>
      <protection/>
    </xf>
    <xf numFmtId="49" fontId="24" fillId="0" borderId="12" xfId="0" applyNumberFormat="1" applyFont="1" applyFill="1" applyBorder="1" applyAlignment="1">
      <alignment horizontal="center" wrapText="1"/>
    </xf>
    <xf numFmtId="49" fontId="24" fillId="0" borderId="13" xfId="0" applyNumberFormat="1" applyFont="1" applyFill="1" applyBorder="1" applyAlignment="1">
      <alignment horizontal="center" wrapText="1"/>
    </xf>
    <xf numFmtId="49" fontId="9" fillId="0" borderId="13" xfId="64" applyNumberFormat="1" applyFont="1" applyFill="1" applyBorder="1" applyAlignment="1">
      <alignment horizontal="center" wrapText="1"/>
      <protection/>
    </xf>
    <xf numFmtId="49" fontId="9" fillId="0" borderId="14" xfId="64" applyNumberFormat="1" applyFont="1" applyFill="1" applyBorder="1" applyAlignment="1">
      <alignment horizontal="center" wrapText="1"/>
      <protection/>
    </xf>
    <xf numFmtId="1" fontId="11" fillId="0" borderId="12" xfId="0" applyNumberFormat="1" applyFont="1" applyFill="1" applyBorder="1" applyAlignment="1">
      <alignment horizontal="left" wrapText="1"/>
    </xf>
    <xf numFmtId="1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49" fontId="9" fillId="0" borderId="15" xfId="64" applyNumberFormat="1" applyFont="1" applyFill="1" applyBorder="1" applyAlignment="1">
      <alignment horizontal="center" wrapText="1"/>
      <protection/>
    </xf>
    <xf numFmtId="49" fontId="9" fillId="0" borderId="14" xfId="64" applyNumberFormat="1" applyFont="1" applyFill="1" applyBorder="1" applyAlignment="1">
      <alignment horizontal="left" wrapText="1"/>
      <protection/>
    </xf>
    <xf numFmtId="0" fontId="6" fillId="0" borderId="12" xfId="58" applyNumberFormat="1" applyFont="1" applyFill="1" applyBorder="1" applyAlignment="1" applyProtection="1">
      <alignment horizontal="left" wrapText="1"/>
      <protection hidden="1"/>
    </xf>
    <xf numFmtId="49" fontId="9" fillId="0" borderId="14" xfId="64" applyNumberFormat="1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/>
    </xf>
    <xf numFmtId="0" fontId="7" fillId="0" borderId="16" xfId="64" applyFont="1" applyFill="1" applyBorder="1" applyAlignment="1">
      <alignment horizontal="left" vertical="center" textRotation="90" wrapText="1"/>
      <protection/>
    </xf>
    <xf numFmtId="0" fontId="7" fillId="0" borderId="17" xfId="64" applyFont="1" applyFill="1" applyBorder="1" applyAlignment="1">
      <alignment horizontal="left" vertical="center" textRotation="90" wrapText="1"/>
      <protection/>
    </xf>
    <xf numFmtId="0" fontId="7" fillId="0" borderId="13" xfId="64" applyFont="1" applyFill="1" applyBorder="1" applyAlignment="1">
      <alignment horizontal="left" vertical="center" textRotation="90" wrapText="1"/>
      <protection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textRotation="90" wrapText="1"/>
    </xf>
    <xf numFmtId="49" fontId="14" fillId="0" borderId="12" xfId="0" applyNumberFormat="1" applyFont="1" applyFill="1" applyBorder="1" applyAlignment="1">
      <alignment horizontal="center" wrapText="1"/>
    </xf>
    <xf numFmtId="49" fontId="7" fillId="0" borderId="12" xfId="57" applyNumberFormat="1" applyFont="1" applyFill="1" applyBorder="1" applyAlignment="1" applyProtection="1">
      <alignment horizontal="center" wrapText="1"/>
      <protection hidden="1"/>
    </xf>
    <xf numFmtId="49" fontId="7" fillId="0" borderId="12" xfId="54" applyNumberFormat="1" applyFont="1" applyFill="1" applyBorder="1" applyAlignment="1" applyProtection="1">
      <alignment horizontal="center" vertical="center" wrapText="1"/>
      <protection hidden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9" fillId="0" borderId="12" xfId="54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0" fillId="32" borderId="15" xfId="0" applyFont="1" applyFill="1" applyBorder="1" applyAlignment="1">
      <alignment horizontal="left" wrapText="1"/>
    </xf>
    <xf numFmtId="0" fontId="28" fillId="0" borderId="12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32" borderId="12" xfId="0" applyFont="1" applyFill="1" applyBorder="1" applyAlignment="1">
      <alignment wrapText="1"/>
    </xf>
    <xf numFmtId="49" fontId="24" fillId="32" borderId="12" xfId="0" applyNumberFormat="1" applyFont="1" applyFill="1" applyBorder="1" applyAlignment="1">
      <alignment horizontal="center" wrapText="1"/>
    </xf>
    <xf numFmtId="49" fontId="24" fillId="32" borderId="13" xfId="0" applyNumberFormat="1" applyFont="1" applyFill="1" applyBorder="1" applyAlignment="1">
      <alignment horizontal="center" wrapText="1"/>
    </xf>
    <xf numFmtId="49" fontId="9" fillId="32" borderId="13" xfId="64" applyNumberFormat="1" applyFont="1" applyFill="1" applyBorder="1" applyAlignment="1">
      <alignment horizontal="center" wrapText="1"/>
      <protection/>
    </xf>
    <xf numFmtId="49" fontId="9" fillId="32" borderId="14" xfId="64" applyNumberFormat="1" applyFont="1" applyFill="1" applyBorder="1" applyAlignment="1">
      <alignment horizontal="center" wrapText="1"/>
      <protection/>
    </xf>
    <xf numFmtId="49" fontId="9" fillId="32" borderId="15" xfId="64" applyNumberFormat="1" applyFont="1" applyFill="1" applyBorder="1" applyAlignment="1">
      <alignment horizontal="center" wrapText="1"/>
      <protection/>
    </xf>
    <xf numFmtId="49" fontId="9" fillId="32" borderId="14" xfId="64" applyNumberFormat="1" applyFont="1" applyFill="1" applyBorder="1" applyAlignment="1">
      <alignment horizontal="left" vertical="center" wrapText="1"/>
      <protection/>
    </xf>
    <xf numFmtId="49" fontId="9" fillId="32" borderId="14" xfId="64" applyNumberFormat="1" applyFont="1" applyFill="1" applyBorder="1" applyAlignment="1">
      <alignment horizontal="left" wrapText="1"/>
      <protection/>
    </xf>
    <xf numFmtId="0" fontId="6" fillId="32" borderId="12" xfId="58" applyNumberFormat="1" applyFont="1" applyFill="1" applyBorder="1" applyAlignment="1" applyProtection="1">
      <alignment horizontal="left" wrapText="1"/>
      <protection hidden="1"/>
    </xf>
    <xf numFmtId="49" fontId="11" fillId="32" borderId="12" xfId="0" applyNumberFormat="1" applyFont="1" applyFill="1" applyBorder="1" applyAlignment="1">
      <alignment horizontal="center" wrapText="1"/>
    </xf>
    <xf numFmtId="49" fontId="11" fillId="32" borderId="13" xfId="0" applyNumberFormat="1" applyFont="1" applyFill="1" applyBorder="1" applyAlignment="1">
      <alignment horizontal="center" wrapText="1"/>
    </xf>
    <xf numFmtId="49" fontId="7" fillId="32" borderId="13" xfId="64" applyNumberFormat="1" applyFont="1" applyFill="1" applyBorder="1" applyAlignment="1">
      <alignment horizontal="center" wrapText="1"/>
      <protection/>
    </xf>
    <xf numFmtId="49" fontId="7" fillId="32" borderId="14" xfId="64" applyNumberFormat="1" applyFont="1" applyFill="1" applyBorder="1" applyAlignment="1">
      <alignment horizontal="center" wrapText="1"/>
      <protection/>
    </xf>
    <xf numFmtId="49" fontId="7" fillId="32" borderId="15" xfId="64" applyNumberFormat="1" applyFont="1" applyFill="1" applyBorder="1" applyAlignment="1">
      <alignment horizontal="center" wrapText="1"/>
      <protection/>
    </xf>
    <xf numFmtId="49" fontId="7" fillId="32" borderId="14" xfId="64" applyNumberFormat="1" applyFont="1" applyFill="1" applyBorder="1" applyAlignment="1">
      <alignment horizontal="left" wrapText="1"/>
      <protection/>
    </xf>
    <xf numFmtId="2" fontId="11" fillId="32" borderId="12" xfId="58" applyNumberFormat="1" applyFont="1" applyFill="1" applyBorder="1" applyAlignment="1" applyProtection="1">
      <alignment horizontal="left" wrapText="1"/>
      <protection hidden="1"/>
    </xf>
    <xf numFmtId="2" fontId="11" fillId="32" borderId="12" xfId="54" applyNumberFormat="1" applyFont="1" applyFill="1" applyBorder="1" applyAlignment="1" applyProtection="1">
      <alignment horizontal="left" wrapText="1"/>
      <protection hidden="1"/>
    </xf>
    <xf numFmtId="49" fontId="14" fillId="32" borderId="12" xfId="0" applyNumberFormat="1" applyFont="1" applyFill="1" applyBorder="1" applyAlignment="1">
      <alignment horizontal="center"/>
    </xf>
    <xf numFmtId="49" fontId="9" fillId="32" borderId="12" xfId="0" applyNumberFormat="1" applyFont="1" applyFill="1" applyBorder="1" applyAlignment="1">
      <alignment horizontal="center"/>
    </xf>
    <xf numFmtId="0" fontId="6" fillId="32" borderId="12" xfId="57" applyNumberFormat="1" applyFont="1" applyFill="1" applyBorder="1" applyAlignment="1" applyProtection="1">
      <alignment horizontal="left" wrapText="1"/>
      <protection hidden="1"/>
    </xf>
    <xf numFmtId="49" fontId="7" fillId="32" borderId="14" xfId="64" applyNumberFormat="1" applyFont="1" applyFill="1" applyBorder="1" applyAlignment="1">
      <alignment horizontal="left" vertical="center" wrapText="1"/>
      <protection/>
    </xf>
    <xf numFmtId="2" fontId="11" fillId="32" borderId="12" xfId="57" applyNumberFormat="1" applyFont="1" applyFill="1" applyBorder="1" applyAlignment="1" applyProtection="1">
      <alignment horizontal="left" wrapText="1"/>
      <protection hidden="1"/>
    </xf>
    <xf numFmtId="49" fontId="7" fillId="32" borderId="12" xfId="0" applyNumberFormat="1" applyFont="1" applyFill="1" applyBorder="1" applyAlignment="1">
      <alignment horizontal="center"/>
    </xf>
    <xf numFmtId="49" fontId="19" fillId="32" borderId="12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 wrapText="1"/>
    </xf>
    <xf numFmtId="49" fontId="7" fillId="32" borderId="14" xfId="0" applyNumberFormat="1" applyFont="1" applyFill="1" applyBorder="1" applyAlignment="1">
      <alignment horizontal="center"/>
    </xf>
    <xf numFmtId="0" fontId="26" fillId="32" borderId="12" xfId="0" applyFont="1" applyFill="1" applyBorder="1" applyAlignment="1">
      <alignment horizontal="center" wrapText="1"/>
    </xf>
    <xf numFmtId="1" fontId="24" fillId="32" borderId="12" xfId="0" applyNumberFormat="1" applyFont="1" applyFill="1" applyBorder="1" applyAlignment="1">
      <alignment horizontal="center" wrapText="1"/>
    </xf>
    <xf numFmtId="1" fontId="24" fillId="32" borderId="13" xfId="0" applyNumberFormat="1" applyFont="1" applyFill="1" applyBorder="1" applyAlignment="1">
      <alignment horizontal="center" wrapText="1"/>
    </xf>
    <xf numFmtId="0" fontId="6" fillId="32" borderId="12" xfId="57" applyNumberFormat="1" applyFont="1" applyFill="1" applyBorder="1" applyAlignment="1" applyProtection="1">
      <alignment wrapText="1"/>
      <protection hidden="1"/>
    </xf>
    <xf numFmtId="2" fontId="11" fillId="32" borderId="12" xfId="55" applyNumberFormat="1" applyFont="1" applyFill="1" applyBorder="1" applyAlignment="1" applyProtection="1">
      <alignment wrapText="1"/>
      <protection hidden="1"/>
    </xf>
    <xf numFmtId="0" fontId="7" fillId="32" borderId="12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/>
    </xf>
    <xf numFmtId="2" fontId="6" fillId="32" borderId="12" xfId="57" applyNumberFormat="1" applyFont="1" applyFill="1" applyBorder="1" applyAlignment="1" applyProtection="1">
      <alignment horizontal="left" wrapText="1"/>
      <protection hidden="1"/>
    </xf>
    <xf numFmtId="49" fontId="19" fillId="32" borderId="12" xfId="0" applyNumberFormat="1" applyFont="1" applyFill="1" applyBorder="1" applyAlignment="1">
      <alignment horizontal="center" wrapText="1"/>
    </xf>
    <xf numFmtId="0" fontId="6" fillId="32" borderId="12" xfId="0" applyFont="1" applyFill="1" applyBorder="1" applyAlignment="1">
      <alignment wrapText="1"/>
    </xf>
    <xf numFmtId="0" fontId="30" fillId="32" borderId="12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left" vertical="center" wrapText="1"/>
    </xf>
    <xf numFmtId="10" fontId="30" fillId="32" borderId="12" xfId="0" applyNumberFormat="1" applyFont="1" applyFill="1" applyBorder="1" applyAlignment="1">
      <alignment wrapText="1"/>
    </xf>
    <xf numFmtId="10" fontId="7" fillId="32" borderId="12" xfId="0" applyNumberFormat="1" applyFont="1" applyFill="1" applyBorder="1" applyAlignment="1">
      <alignment wrapText="1"/>
    </xf>
    <xf numFmtId="0" fontId="7" fillId="32" borderId="14" xfId="0" applyFont="1" applyFill="1" applyBorder="1" applyAlignment="1">
      <alignment horizontal="center"/>
    </xf>
    <xf numFmtId="2" fontId="30" fillId="32" borderId="12" xfId="58" applyNumberFormat="1" applyFont="1" applyFill="1" applyBorder="1" applyAlignment="1" applyProtection="1">
      <alignment horizontal="left" wrapText="1"/>
      <protection hidden="1"/>
    </xf>
    <xf numFmtId="2" fontId="29" fillId="32" borderId="12" xfId="58" applyNumberFormat="1" applyFont="1" applyFill="1" applyBorder="1" applyAlignment="1" applyProtection="1">
      <alignment horizontal="left" wrapText="1"/>
      <protection hidden="1"/>
    </xf>
    <xf numFmtId="49" fontId="7" fillId="32" borderId="13" xfId="64" applyNumberFormat="1" applyFont="1" applyFill="1" applyBorder="1" applyAlignment="1">
      <alignment horizontal="left" vertical="center" wrapText="1"/>
      <protection/>
    </xf>
    <xf numFmtId="49" fontId="7" fillId="32" borderId="15" xfId="64" applyNumberFormat="1" applyFont="1" applyFill="1" applyBorder="1" applyAlignment="1">
      <alignment horizontal="left" vertical="center" wrapText="1"/>
      <protection/>
    </xf>
    <xf numFmtId="49" fontId="18" fillId="32" borderId="12" xfId="0" applyNumberFormat="1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/>
    </xf>
    <xf numFmtId="49" fontId="7" fillId="32" borderId="12" xfId="64" applyNumberFormat="1" applyFont="1" applyFill="1" applyBorder="1" applyAlignment="1">
      <alignment horizontal="left" vertical="center" wrapText="1"/>
      <protection/>
    </xf>
    <xf numFmtId="0" fontId="8" fillId="32" borderId="12" xfId="0" applyFont="1" applyFill="1" applyBorder="1" applyAlignment="1">
      <alignment horizontal="center" wrapText="1"/>
    </xf>
    <xf numFmtId="1" fontId="9" fillId="32" borderId="12" xfId="54" applyNumberFormat="1" applyFont="1" applyFill="1" applyBorder="1" applyAlignment="1">
      <alignment horizontal="left" vertical="center" wrapText="1"/>
      <protection/>
    </xf>
    <xf numFmtId="49" fontId="9" fillId="32" borderId="13" xfId="54" applyNumberFormat="1" applyFont="1" applyFill="1" applyBorder="1" applyAlignment="1">
      <alignment horizontal="left" vertical="center" wrapText="1"/>
      <protection/>
    </xf>
    <xf numFmtId="49" fontId="9" fillId="32" borderId="13" xfId="64" applyNumberFormat="1" applyFont="1" applyFill="1" applyBorder="1" applyAlignment="1">
      <alignment horizontal="left" vertical="center" wrapText="1"/>
      <protection/>
    </xf>
    <xf numFmtId="49" fontId="9" fillId="32" borderId="15" xfId="64" applyNumberFormat="1" applyFont="1" applyFill="1" applyBorder="1" applyAlignment="1">
      <alignment horizontal="left" vertical="center" wrapText="1"/>
      <protection/>
    </xf>
    <xf numFmtId="49" fontId="9" fillId="32" borderId="14" xfId="54" applyNumberFormat="1" applyFont="1" applyFill="1" applyBorder="1" applyAlignment="1">
      <alignment horizontal="left" vertical="center" wrapText="1"/>
      <protection/>
    </xf>
    <xf numFmtId="0" fontId="5" fillId="32" borderId="0" xfId="0" applyFont="1" applyFill="1" applyAlignment="1">
      <alignment/>
    </xf>
    <xf numFmtId="49" fontId="5" fillId="32" borderId="0" xfId="0" applyNumberFormat="1" applyFont="1" applyFill="1" applyAlignment="1">
      <alignment horizontal="center"/>
    </xf>
    <xf numFmtId="1" fontId="24" fillId="34" borderId="12" xfId="0" applyNumberFormat="1" applyFont="1" applyFill="1" applyBorder="1" applyAlignment="1">
      <alignment horizontal="center" wrapText="1"/>
    </xf>
    <xf numFmtId="1" fontId="24" fillId="34" borderId="13" xfId="0" applyNumberFormat="1" applyFont="1" applyFill="1" applyBorder="1" applyAlignment="1">
      <alignment horizontal="center" wrapText="1"/>
    </xf>
    <xf numFmtId="49" fontId="7" fillId="34" borderId="13" xfId="64" applyNumberFormat="1" applyFont="1" applyFill="1" applyBorder="1" applyAlignment="1">
      <alignment horizontal="left" vertical="center" wrapText="1"/>
      <protection/>
    </xf>
    <xf numFmtId="49" fontId="7" fillId="34" borderId="14" xfId="64" applyNumberFormat="1" applyFont="1" applyFill="1" applyBorder="1" applyAlignment="1">
      <alignment horizontal="left" vertical="center" wrapText="1"/>
      <protection/>
    </xf>
    <xf numFmtId="49" fontId="7" fillId="34" borderId="15" xfId="64" applyNumberFormat="1" applyFont="1" applyFill="1" applyBorder="1" applyAlignment="1">
      <alignment horizontal="left" vertical="center" wrapText="1"/>
      <protection/>
    </xf>
    <xf numFmtId="0" fontId="25" fillId="34" borderId="12" xfId="0" applyFont="1" applyFill="1" applyBorder="1" applyAlignment="1">
      <alignment horizontal="left" wrapText="1"/>
    </xf>
    <xf numFmtId="49" fontId="14" fillId="34" borderId="12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0" fontId="26" fillId="34" borderId="12" xfId="0" applyFont="1" applyFill="1" applyBorder="1" applyAlignment="1">
      <alignment horizontal="center" wrapText="1"/>
    </xf>
    <xf numFmtId="49" fontId="7" fillId="34" borderId="13" xfId="64" applyNumberFormat="1" applyFont="1" applyFill="1" applyBorder="1" applyAlignment="1">
      <alignment horizontal="center" wrapText="1"/>
      <protection/>
    </xf>
    <xf numFmtId="49" fontId="7" fillId="34" borderId="14" xfId="64" applyNumberFormat="1" applyFont="1" applyFill="1" applyBorder="1" applyAlignment="1">
      <alignment horizontal="center" wrapText="1"/>
      <protection/>
    </xf>
    <xf numFmtId="49" fontId="7" fillId="34" borderId="15" xfId="64" applyNumberFormat="1" applyFont="1" applyFill="1" applyBorder="1" applyAlignment="1">
      <alignment horizontal="center" wrapText="1"/>
      <protection/>
    </xf>
    <xf numFmtId="49" fontId="7" fillId="34" borderId="14" xfId="64" applyNumberFormat="1" applyFont="1" applyFill="1" applyBorder="1" applyAlignment="1">
      <alignment horizontal="left" wrapText="1"/>
      <protection/>
    </xf>
    <xf numFmtId="1" fontId="8" fillId="32" borderId="12" xfId="0" applyNumberFormat="1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left" vertical="center" wrapText="1"/>
    </xf>
    <xf numFmtId="2" fontId="31" fillId="32" borderId="12" xfId="58" applyNumberFormat="1" applyFont="1" applyFill="1" applyBorder="1" applyAlignment="1" applyProtection="1">
      <alignment wrapText="1"/>
      <protection hidden="1"/>
    </xf>
    <xf numFmtId="49" fontId="19" fillId="32" borderId="13" xfId="0" applyNumberFormat="1" applyFont="1" applyFill="1" applyBorder="1" applyAlignment="1">
      <alignment horizontal="center"/>
    </xf>
    <xf numFmtId="0" fontId="31" fillId="32" borderId="12" xfId="0" applyFont="1" applyFill="1" applyBorder="1" applyAlignment="1">
      <alignment horizontal="right" wrapText="1"/>
    </xf>
    <xf numFmtId="1" fontId="8" fillId="0" borderId="12" xfId="0" applyNumberFormat="1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wrapText="1"/>
    </xf>
    <xf numFmtId="49" fontId="24" fillId="34" borderId="12" xfId="0" applyNumberFormat="1" applyFont="1" applyFill="1" applyBorder="1" applyAlignment="1">
      <alignment horizontal="center" wrapText="1"/>
    </xf>
    <xf numFmtId="49" fontId="24" fillId="34" borderId="13" xfId="0" applyNumberFormat="1" applyFont="1" applyFill="1" applyBorder="1" applyAlignment="1">
      <alignment horizontal="center" wrapText="1"/>
    </xf>
    <xf numFmtId="49" fontId="9" fillId="34" borderId="13" xfId="64" applyNumberFormat="1" applyFont="1" applyFill="1" applyBorder="1" applyAlignment="1">
      <alignment horizontal="center" wrapText="1"/>
      <protection/>
    </xf>
    <xf numFmtId="49" fontId="9" fillId="34" borderId="14" xfId="64" applyNumberFormat="1" applyFont="1" applyFill="1" applyBorder="1" applyAlignment="1">
      <alignment horizontal="center" wrapText="1"/>
      <protection/>
    </xf>
    <xf numFmtId="49" fontId="9" fillId="34" borderId="15" xfId="64" applyNumberFormat="1" applyFont="1" applyFill="1" applyBorder="1" applyAlignment="1">
      <alignment horizontal="center" wrapText="1"/>
      <protection/>
    </xf>
    <xf numFmtId="49" fontId="9" fillId="34" borderId="14" xfId="64" applyNumberFormat="1" applyFont="1" applyFill="1" applyBorder="1" applyAlignment="1">
      <alignment horizontal="left" vertical="center" wrapText="1"/>
      <protection/>
    </xf>
    <xf numFmtId="1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wrapText="1"/>
    </xf>
    <xf numFmtId="2" fontId="10" fillId="34" borderId="12" xfId="54" applyNumberFormat="1" applyFont="1" applyFill="1" applyBorder="1" applyAlignment="1" applyProtection="1">
      <alignment horizontal="left" wrapText="1"/>
      <protection hidden="1"/>
    </xf>
    <xf numFmtId="49" fontId="9" fillId="34" borderId="12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/>
    </xf>
    <xf numFmtId="1" fontId="8" fillId="32" borderId="12" xfId="0" applyNumberFormat="1" applyFont="1" applyFill="1" applyBorder="1" applyAlignment="1">
      <alignment horizontal="left" wrapText="1"/>
    </xf>
    <xf numFmtId="2" fontId="32" fillId="32" borderId="12" xfId="54" applyNumberFormat="1" applyFont="1" applyFill="1" applyBorder="1" applyAlignment="1" applyProtection="1">
      <alignment horizontal="left" wrapText="1"/>
      <protection hidden="1"/>
    </xf>
    <xf numFmtId="0" fontId="4" fillId="34" borderId="12" xfId="0" applyFont="1" applyFill="1" applyBorder="1" applyAlignment="1">
      <alignment horizontal="center" wrapText="1"/>
    </xf>
    <xf numFmtId="49" fontId="9" fillId="34" borderId="12" xfId="64" applyNumberFormat="1" applyFont="1" applyFill="1" applyBorder="1" applyAlignment="1">
      <alignment horizontal="left" vertical="center" wrapText="1"/>
      <protection/>
    </xf>
    <xf numFmtId="49" fontId="9" fillId="34" borderId="13" xfId="64" applyNumberFormat="1" applyFont="1" applyFill="1" applyBorder="1" applyAlignment="1">
      <alignment horizontal="left" vertical="center" wrapText="1"/>
      <protection/>
    </xf>
    <xf numFmtId="49" fontId="9" fillId="34" borderId="15" xfId="64" applyNumberFormat="1" applyFont="1" applyFill="1" applyBorder="1" applyAlignment="1">
      <alignment horizontal="left" vertical="center" wrapText="1"/>
      <protection/>
    </xf>
    <xf numFmtId="2" fontId="11" fillId="0" borderId="12" xfId="58" applyNumberFormat="1" applyFont="1" applyFill="1" applyBorder="1" applyAlignment="1" applyProtection="1">
      <alignment wrapText="1"/>
      <protection hidden="1"/>
    </xf>
    <xf numFmtId="1" fontId="6" fillId="35" borderId="12" xfId="0" applyNumberFormat="1" applyFont="1" applyFill="1" applyBorder="1" applyAlignment="1">
      <alignment horizontal="left" vertical="center" wrapText="1"/>
    </xf>
    <xf numFmtId="49" fontId="7" fillId="32" borderId="13" xfId="0" applyNumberFormat="1" applyFont="1" applyFill="1" applyBorder="1" applyAlignment="1">
      <alignment horizontal="center"/>
    </xf>
    <xf numFmtId="1" fontId="30" fillId="0" borderId="12" xfId="0" applyNumberFormat="1" applyFont="1" applyFill="1" applyBorder="1" applyAlignment="1">
      <alignment horizontal="left" vertical="center" wrapText="1"/>
    </xf>
    <xf numFmtId="1" fontId="24" fillId="34" borderId="12" xfId="64" applyNumberFormat="1" applyFont="1" applyFill="1" applyBorder="1" applyAlignment="1">
      <alignment horizontal="center" vertical="center" wrapText="1"/>
      <protection/>
    </xf>
    <xf numFmtId="49" fontId="24" fillId="34" borderId="12" xfId="64" applyNumberFormat="1" applyFont="1" applyFill="1" applyBorder="1" applyAlignment="1">
      <alignment horizontal="center" vertical="center" wrapText="1"/>
      <protection/>
    </xf>
    <xf numFmtId="49" fontId="24" fillId="34" borderId="13" xfId="64" applyNumberFormat="1" applyFont="1" applyFill="1" applyBorder="1" applyAlignment="1">
      <alignment horizontal="center" vertical="center" wrapText="1"/>
      <protection/>
    </xf>
    <xf numFmtId="49" fontId="24" fillId="34" borderId="14" xfId="64" applyNumberFormat="1" applyFont="1" applyFill="1" applyBorder="1" applyAlignment="1">
      <alignment horizontal="left" vertical="center" wrapText="1"/>
      <protection/>
    </xf>
    <xf numFmtId="49" fontId="7" fillId="36" borderId="12" xfId="57" applyNumberFormat="1" applyFont="1" applyFill="1" applyBorder="1" applyAlignment="1" applyProtection="1">
      <alignment horizontal="center" wrapText="1"/>
      <protection hidden="1"/>
    </xf>
    <xf numFmtId="176" fontId="7" fillId="0" borderId="12" xfId="0" applyNumberFormat="1" applyFont="1" applyFill="1" applyBorder="1" applyAlignment="1">
      <alignment horizontal="right"/>
    </xf>
    <xf numFmtId="176" fontId="9" fillId="0" borderId="12" xfId="0" applyNumberFormat="1" applyFont="1" applyFill="1" applyBorder="1" applyAlignment="1">
      <alignment horizontal="right"/>
    </xf>
    <xf numFmtId="176" fontId="9" fillId="32" borderId="13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49" fontId="9" fillId="32" borderId="12" xfId="0" applyNumberFormat="1" applyFont="1" applyFill="1" applyBorder="1" applyAlignment="1">
      <alignment horizontal="center" wrapText="1"/>
    </xf>
    <xf numFmtId="49" fontId="9" fillId="32" borderId="13" xfId="0" applyNumberFormat="1" applyFont="1" applyFill="1" applyBorder="1" applyAlignment="1">
      <alignment horizontal="center" wrapText="1"/>
    </xf>
    <xf numFmtId="2" fontId="24" fillId="32" borderId="12" xfId="54" applyNumberFormat="1" applyFont="1" applyFill="1" applyBorder="1" applyAlignment="1" applyProtection="1">
      <alignment horizontal="left" wrapText="1"/>
      <protection hidden="1"/>
    </xf>
    <xf numFmtId="49" fontId="33" fillId="0" borderId="14" xfId="64" applyNumberFormat="1" applyFont="1" applyFill="1" applyBorder="1" applyAlignment="1">
      <alignment horizontal="center" vertical="center" wrapText="1"/>
      <protection/>
    </xf>
    <xf numFmtId="0" fontId="11" fillId="0" borderId="18" xfId="0" applyFont="1" applyFill="1" applyBorder="1" applyAlignment="1">
      <alignment horizontal="left" vertical="center" wrapText="1"/>
    </xf>
    <xf numFmtId="49" fontId="29" fillId="0" borderId="14" xfId="64" applyNumberFormat="1" applyFont="1" applyFill="1" applyBorder="1" applyAlignment="1">
      <alignment horizontal="center" vertical="center" wrapText="1"/>
      <protection/>
    </xf>
    <xf numFmtId="2" fontId="6" fillId="0" borderId="12" xfId="60" applyNumberFormat="1" applyFont="1" applyFill="1" applyBorder="1" applyAlignment="1" applyProtection="1">
      <alignment horizontal="left" wrapText="1"/>
      <protection hidden="1"/>
    </xf>
    <xf numFmtId="0" fontId="10" fillId="0" borderId="12" xfId="0" applyFont="1" applyFill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center" wrapText="1"/>
    </xf>
    <xf numFmtId="49" fontId="13" fillId="0" borderId="13" xfId="64" applyNumberFormat="1" applyFont="1" applyFill="1" applyBorder="1" applyAlignment="1">
      <alignment horizontal="center" wrapText="1"/>
      <protection/>
    </xf>
    <xf numFmtId="49" fontId="13" fillId="0" borderId="14" xfId="64" applyNumberFormat="1" applyFont="1" applyFill="1" applyBorder="1" applyAlignment="1">
      <alignment horizontal="center" wrapText="1"/>
      <protection/>
    </xf>
    <xf numFmtId="49" fontId="13" fillId="0" borderId="15" xfId="64" applyNumberFormat="1" applyFont="1" applyFill="1" applyBorder="1" applyAlignment="1">
      <alignment horizontal="center" wrapText="1"/>
      <protection/>
    </xf>
    <xf numFmtId="49" fontId="13" fillId="0" borderId="14" xfId="64" applyNumberFormat="1" applyFont="1" applyFill="1" applyBorder="1" applyAlignment="1">
      <alignment horizontal="left" wrapText="1"/>
      <protection/>
    </xf>
    <xf numFmtId="0" fontId="11" fillId="0" borderId="12" xfId="0" applyNumberFormat="1" applyFont="1" applyFill="1" applyBorder="1" applyAlignment="1">
      <alignment wrapText="1"/>
    </xf>
    <xf numFmtId="0" fontId="6" fillId="32" borderId="12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8" fillId="0" borderId="12" xfId="0" applyNumberFormat="1" applyFont="1" applyFill="1" applyBorder="1" applyAlignment="1">
      <alignment horizontal="right"/>
    </xf>
    <xf numFmtId="176" fontId="9" fillId="0" borderId="12" xfId="64" applyNumberFormat="1" applyFont="1" applyFill="1" applyBorder="1" applyAlignment="1">
      <alignment horizontal="right"/>
      <protection/>
    </xf>
    <xf numFmtId="176" fontId="9" fillId="33" borderId="12" xfId="64" applyNumberFormat="1" applyFont="1" applyFill="1" applyBorder="1" applyAlignment="1">
      <alignment horizontal="right"/>
      <protection/>
    </xf>
    <xf numFmtId="176" fontId="7" fillId="0" borderId="12" xfId="64" applyNumberFormat="1" applyFont="1" applyFill="1" applyBorder="1" applyAlignment="1">
      <alignment horizontal="right"/>
      <protection/>
    </xf>
    <xf numFmtId="176" fontId="9" fillId="32" borderId="12" xfId="64" applyNumberFormat="1" applyFont="1" applyFill="1" applyBorder="1" applyAlignment="1">
      <alignment horizontal="right"/>
      <protection/>
    </xf>
    <xf numFmtId="176" fontId="9" fillId="32" borderId="12" xfId="0" applyNumberFormat="1" applyFont="1" applyFill="1" applyBorder="1" applyAlignment="1">
      <alignment horizontal="right"/>
    </xf>
    <xf numFmtId="176" fontId="7" fillId="32" borderId="12" xfId="0" applyNumberFormat="1" applyFont="1" applyFill="1" applyBorder="1" applyAlignment="1">
      <alignment horizontal="right"/>
    </xf>
    <xf numFmtId="176" fontId="9" fillId="32" borderId="12" xfId="0" applyNumberFormat="1" applyFont="1" applyFill="1" applyBorder="1" applyAlignment="1">
      <alignment horizontal="right" wrapText="1"/>
    </xf>
    <xf numFmtId="176" fontId="7" fillId="32" borderId="12" xfId="0" applyNumberFormat="1" applyFont="1" applyFill="1" applyBorder="1" applyAlignment="1">
      <alignment horizontal="right" wrapText="1"/>
    </xf>
    <xf numFmtId="176" fontId="8" fillId="0" borderId="12" xfId="72" applyNumberFormat="1" applyFont="1" applyFill="1" applyBorder="1" applyAlignment="1">
      <alignment horizontal="right"/>
    </xf>
    <xf numFmtId="176" fontId="6" fillId="0" borderId="12" xfId="72" applyNumberFormat="1" applyFont="1" applyFill="1" applyBorder="1" applyAlignment="1">
      <alignment horizontal="right"/>
    </xf>
    <xf numFmtId="176" fontId="14" fillId="34" borderId="12" xfId="0" applyNumberFormat="1" applyFont="1" applyFill="1" applyBorder="1" applyAlignment="1">
      <alignment horizontal="right"/>
    </xf>
    <xf numFmtId="176" fontId="7" fillId="32" borderId="12" xfId="64" applyNumberFormat="1" applyFont="1" applyFill="1" applyBorder="1" applyAlignment="1">
      <alignment horizontal="right"/>
      <protection/>
    </xf>
    <xf numFmtId="176" fontId="9" fillId="34" borderId="12" xfId="64" applyNumberFormat="1" applyFont="1" applyFill="1" applyBorder="1" applyAlignment="1">
      <alignment horizontal="right"/>
      <protection/>
    </xf>
    <xf numFmtId="176" fontId="8" fillId="34" borderId="12" xfId="72" applyNumberFormat="1" applyFont="1" applyFill="1" applyBorder="1" applyAlignment="1">
      <alignment horizontal="right"/>
    </xf>
    <xf numFmtId="176" fontId="6" fillId="0" borderId="12" xfId="72" applyNumberFormat="1" applyFont="1" applyFill="1" applyBorder="1" applyAlignment="1">
      <alignment horizontal="right" wrapText="1"/>
    </xf>
    <xf numFmtId="176" fontId="10" fillId="34" borderId="12" xfId="0" applyNumberFormat="1" applyFont="1" applyFill="1" applyBorder="1" applyAlignment="1">
      <alignment horizontal="right"/>
    </xf>
    <xf numFmtId="176" fontId="14" fillId="32" borderId="12" xfId="0" applyNumberFormat="1" applyFont="1" applyFill="1" applyBorder="1" applyAlignment="1">
      <alignment horizontal="right"/>
    </xf>
    <xf numFmtId="176" fontId="9" fillId="34" borderId="12" xfId="0" applyNumberFormat="1" applyFont="1" applyFill="1" applyBorder="1" applyAlignment="1">
      <alignment horizontal="right"/>
    </xf>
    <xf numFmtId="176" fontId="19" fillId="32" borderId="12" xfId="0" applyNumberFormat="1" applyFont="1" applyFill="1" applyBorder="1" applyAlignment="1">
      <alignment horizontal="right"/>
    </xf>
    <xf numFmtId="176" fontId="29" fillId="32" borderId="12" xfId="0" applyNumberFormat="1" applyFont="1" applyFill="1" applyBorder="1" applyAlignment="1">
      <alignment horizontal="right"/>
    </xf>
    <xf numFmtId="176" fontId="33" fillId="32" borderId="12" xfId="0" applyNumberFormat="1" applyFont="1" applyFill="1" applyBorder="1" applyAlignment="1">
      <alignment horizontal="right"/>
    </xf>
    <xf numFmtId="176" fontId="10" fillId="32" borderId="12" xfId="54" applyNumberFormat="1" applyFont="1" applyFill="1" applyBorder="1" applyAlignment="1">
      <alignment horizontal="right"/>
      <protection/>
    </xf>
    <xf numFmtId="176" fontId="5" fillId="0" borderId="0" xfId="0" applyNumberFormat="1" applyFont="1" applyFill="1" applyAlignment="1">
      <alignment horizontal="right"/>
    </xf>
    <xf numFmtId="176" fontId="10" fillId="0" borderId="12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7" fillId="32" borderId="0" xfId="0" applyNumberFormat="1" applyFont="1" applyFill="1" applyAlignment="1">
      <alignment horizontal="right"/>
    </xf>
    <xf numFmtId="0" fontId="10" fillId="34" borderId="12" xfId="0" applyFont="1" applyFill="1" applyBorder="1" applyAlignment="1">
      <alignment horizontal="center" wrapText="1"/>
    </xf>
    <xf numFmtId="1" fontId="10" fillId="34" borderId="12" xfId="0" applyNumberFormat="1" applyFont="1" applyFill="1" applyBorder="1" applyAlignment="1">
      <alignment horizontal="center" wrapText="1"/>
    </xf>
    <xf numFmtId="1" fontId="10" fillId="34" borderId="13" xfId="0" applyNumberFormat="1" applyFont="1" applyFill="1" applyBorder="1" applyAlignment="1">
      <alignment horizontal="center" wrapText="1"/>
    </xf>
    <xf numFmtId="49" fontId="13" fillId="34" borderId="13" xfId="64" applyNumberFormat="1" applyFont="1" applyFill="1" applyBorder="1" applyAlignment="1">
      <alignment horizontal="center" wrapText="1"/>
      <protection/>
    </xf>
    <xf numFmtId="49" fontId="13" fillId="34" borderId="14" xfId="64" applyNumberFormat="1" applyFont="1" applyFill="1" applyBorder="1" applyAlignment="1">
      <alignment horizontal="center" wrapText="1"/>
      <protection/>
    </xf>
    <xf numFmtId="49" fontId="13" fillId="34" borderId="15" xfId="64" applyNumberFormat="1" applyFont="1" applyFill="1" applyBorder="1" applyAlignment="1">
      <alignment horizontal="center" wrapText="1"/>
      <protection/>
    </xf>
    <xf numFmtId="49" fontId="13" fillId="34" borderId="14" xfId="64" applyNumberFormat="1" applyFont="1" applyFill="1" applyBorder="1" applyAlignment="1">
      <alignment horizontal="left" wrapText="1"/>
      <protection/>
    </xf>
    <xf numFmtId="1" fontId="8" fillId="0" borderId="12" xfId="0" applyNumberFormat="1" applyFont="1" applyFill="1" applyBorder="1" applyAlignment="1">
      <alignment horizontal="left" wrapText="1"/>
    </xf>
    <xf numFmtId="0" fontId="9" fillId="32" borderId="14" xfId="0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 horizontal="left" vertical="center" wrapText="1"/>
    </xf>
    <xf numFmtId="49" fontId="9" fillId="32" borderId="13" xfId="0" applyNumberFormat="1" applyFont="1" applyFill="1" applyBorder="1" applyAlignment="1">
      <alignment horizontal="center"/>
    </xf>
    <xf numFmtId="49" fontId="9" fillId="32" borderId="12" xfId="64" applyNumberFormat="1" applyFont="1" applyFill="1" applyBorder="1" applyAlignment="1">
      <alignment horizontal="left" vertical="center" wrapText="1"/>
      <protection/>
    </xf>
    <xf numFmtId="49" fontId="8" fillId="32" borderId="12" xfId="64" applyNumberFormat="1" applyFont="1" applyFill="1" applyBorder="1" applyAlignment="1">
      <alignment horizontal="left" vertical="center" wrapText="1"/>
      <protection/>
    </xf>
    <xf numFmtId="49" fontId="8" fillId="32" borderId="13" xfId="64" applyNumberFormat="1" applyFont="1" applyFill="1" applyBorder="1" applyAlignment="1">
      <alignment horizontal="left" vertical="center" wrapText="1"/>
      <protection/>
    </xf>
    <xf numFmtId="49" fontId="8" fillId="32" borderId="14" xfId="64" applyNumberFormat="1" applyFont="1" applyFill="1" applyBorder="1" applyAlignment="1">
      <alignment horizontal="left" vertical="center" wrapText="1"/>
      <protection/>
    </xf>
    <xf numFmtId="49" fontId="8" fillId="32" borderId="15" xfId="64" applyNumberFormat="1" applyFont="1" applyFill="1" applyBorder="1" applyAlignment="1">
      <alignment horizontal="left" vertical="center" wrapText="1"/>
      <protection/>
    </xf>
    <xf numFmtId="176" fontId="8" fillId="32" borderId="12" xfId="64" applyNumberFormat="1" applyFont="1" applyFill="1" applyBorder="1" applyAlignment="1">
      <alignment horizontal="right"/>
      <protection/>
    </xf>
    <xf numFmtId="49" fontId="14" fillId="34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34" borderId="12" xfId="54" applyNumberFormat="1" applyFont="1" applyFill="1" applyBorder="1" applyAlignment="1" applyProtection="1">
      <alignment horizontal="center" vertical="center" wrapText="1"/>
      <protection hidden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0" fillId="34" borderId="12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/>
    </xf>
    <xf numFmtId="176" fontId="9" fillId="32" borderId="13" xfId="64" applyNumberFormat="1" applyFont="1" applyFill="1" applyBorder="1" applyAlignment="1">
      <alignment horizontal="right"/>
      <protection/>
    </xf>
    <xf numFmtId="176" fontId="14" fillId="32" borderId="13" xfId="0" applyNumberFormat="1" applyFont="1" applyFill="1" applyBorder="1" applyAlignment="1">
      <alignment horizontal="right"/>
    </xf>
    <xf numFmtId="176" fontId="33" fillId="32" borderId="13" xfId="0" applyNumberFormat="1" applyFont="1" applyFill="1" applyBorder="1" applyAlignment="1">
      <alignment horizontal="right"/>
    </xf>
    <xf numFmtId="176" fontId="29" fillId="32" borderId="13" xfId="0" applyNumberFormat="1" applyFont="1" applyFill="1" applyBorder="1" applyAlignment="1">
      <alignment horizontal="right"/>
    </xf>
    <xf numFmtId="176" fontId="7" fillId="32" borderId="13" xfId="64" applyNumberFormat="1" applyFont="1" applyFill="1" applyBorder="1" applyAlignment="1">
      <alignment horizontal="right"/>
      <protection/>
    </xf>
    <xf numFmtId="49" fontId="8" fillId="0" borderId="13" xfId="64" applyNumberFormat="1" applyFont="1" applyFill="1" applyBorder="1" applyAlignment="1">
      <alignment horizontal="center" wrapText="1"/>
      <protection/>
    </xf>
    <xf numFmtId="49" fontId="8" fillId="0" borderId="14" xfId="64" applyNumberFormat="1" applyFont="1" applyFill="1" applyBorder="1" applyAlignment="1">
      <alignment horizontal="center" wrapText="1"/>
      <protection/>
    </xf>
    <xf numFmtId="49" fontId="8" fillId="0" borderId="15" xfId="64" applyNumberFormat="1" applyFont="1" applyFill="1" applyBorder="1" applyAlignment="1">
      <alignment horizontal="center" wrapText="1"/>
      <protection/>
    </xf>
    <xf numFmtId="0" fontId="6" fillId="0" borderId="0" xfId="62" applyFont="1">
      <alignment/>
      <protection/>
    </xf>
    <xf numFmtId="0" fontId="4" fillId="0" borderId="0" xfId="62" applyFont="1" applyFill="1" applyBorder="1" applyAlignment="1">
      <alignment horizontal="centerContinuous" wrapText="1"/>
      <protection/>
    </xf>
    <xf numFmtId="0" fontId="12" fillId="0" borderId="0" xfId="62" applyFont="1" applyBorder="1">
      <alignment/>
      <protection/>
    </xf>
    <xf numFmtId="0" fontId="8" fillId="0" borderId="0" xfId="62" applyFont="1" applyFill="1" applyBorder="1" applyAlignment="1">
      <alignment wrapText="1"/>
      <protection/>
    </xf>
    <xf numFmtId="0" fontId="6" fillId="0" borderId="0" xfId="62" applyFont="1" applyBorder="1" applyAlignment="1">
      <alignment wrapText="1"/>
      <protection/>
    </xf>
    <xf numFmtId="0" fontId="8" fillId="0" borderId="12" xfId="62" applyFont="1" applyFill="1" applyBorder="1" applyAlignment="1">
      <alignment horizontal="center" vertical="center" wrapText="1"/>
      <protection/>
    </xf>
    <xf numFmtId="49" fontId="8" fillId="0" borderId="12" xfId="74" applyNumberFormat="1" applyFont="1" applyFill="1" applyBorder="1" applyAlignment="1" applyProtection="1">
      <alignment horizontal="centerContinuous" vertical="center" wrapText="1"/>
      <protection/>
    </xf>
    <xf numFmtId="180" fontId="8" fillId="0" borderId="12" xfId="74" applyNumberFormat="1" applyFont="1" applyFill="1" applyBorder="1" applyAlignment="1" applyProtection="1">
      <alignment horizontal="center" vertical="center" wrapText="1"/>
      <protection/>
    </xf>
    <xf numFmtId="0" fontId="8" fillId="32" borderId="12" xfId="62" applyFont="1" applyFill="1" applyBorder="1" applyAlignment="1">
      <alignment horizontal="center" vertical="center" wrapText="1"/>
      <protection/>
    </xf>
    <xf numFmtId="49" fontId="8" fillId="0" borderId="14" xfId="64" applyNumberFormat="1" applyFont="1" applyFill="1" applyBorder="1" applyAlignment="1">
      <alignment horizontal="left" wrapText="1"/>
      <protection/>
    </xf>
    <xf numFmtId="49" fontId="8" fillId="0" borderId="12" xfId="62" applyNumberFormat="1" applyFont="1" applyFill="1" applyBorder="1" applyAlignment="1">
      <alignment horizontal="center" wrapText="1"/>
      <protection/>
    </xf>
    <xf numFmtId="177" fontId="8" fillId="0" borderId="12" xfId="64" applyNumberFormat="1" applyFont="1" applyFill="1" applyBorder="1" applyAlignment="1">
      <alignment horizontal="right"/>
      <protection/>
    </xf>
    <xf numFmtId="0" fontId="8" fillId="0" borderId="0" xfId="62" applyFont="1">
      <alignment/>
      <protection/>
    </xf>
    <xf numFmtId="0" fontId="8" fillId="0" borderId="12" xfId="62" applyFont="1" applyFill="1" applyBorder="1" applyAlignment="1">
      <alignment horizontal="left" wrapText="1"/>
      <protection/>
    </xf>
    <xf numFmtId="0" fontId="8" fillId="32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49" fontId="9" fillId="32" borderId="12" xfId="64" applyNumberFormat="1" applyFont="1" applyFill="1" applyBorder="1" applyAlignment="1">
      <alignment horizontal="center" wrapText="1"/>
      <protection/>
    </xf>
    <xf numFmtId="49" fontId="7" fillId="32" borderId="12" xfId="64" applyNumberFormat="1" applyFont="1" applyFill="1" applyBorder="1" applyAlignment="1">
      <alignment horizontal="center" wrapText="1"/>
      <protection/>
    </xf>
    <xf numFmtId="49" fontId="7" fillId="0" borderId="12" xfId="64" applyNumberFormat="1" applyFont="1" applyFill="1" applyBorder="1" applyAlignment="1">
      <alignment horizontal="center" wrapText="1"/>
      <protection/>
    </xf>
    <xf numFmtId="2" fontId="6" fillId="0" borderId="0" xfId="54" applyNumberFormat="1" applyFont="1" applyFill="1" applyBorder="1" applyAlignment="1" applyProtection="1">
      <alignment horizontal="left" wrapText="1"/>
      <protection hidden="1"/>
    </xf>
    <xf numFmtId="49" fontId="6" fillId="0" borderId="0" xfId="64" applyNumberFormat="1" applyFont="1" applyFill="1" applyBorder="1" applyAlignment="1">
      <alignment horizontal="center" wrapText="1"/>
      <protection/>
    </xf>
    <xf numFmtId="49" fontId="6" fillId="0" borderId="0" xfId="64" applyNumberFormat="1" applyFont="1" applyFill="1" applyBorder="1" applyAlignment="1">
      <alignment horizontal="left" wrapText="1"/>
      <protection/>
    </xf>
    <xf numFmtId="49" fontId="6" fillId="0" borderId="0" xfId="62" applyNumberFormat="1" applyFont="1" applyFill="1" applyBorder="1" applyAlignment="1">
      <alignment horizontal="center" wrapText="1"/>
      <protection/>
    </xf>
    <xf numFmtId="177" fontId="6" fillId="0" borderId="0" xfId="64" applyNumberFormat="1" applyFont="1" applyFill="1" applyBorder="1" applyAlignment="1">
      <alignment horizontal="right"/>
      <protection/>
    </xf>
    <xf numFmtId="0" fontId="6" fillId="0" borderId="0" xfId="62" applyFont="1" applyBorder="1">
      <alignment/>
      <protection/>
    </xf>
    <xf numFmtId="2" fontId="8" fillId="0" borderId="0" xfId="54" applyNumberFormat="1" applyFont="1" applyFill="1" applyBorder="1" applyAlignment="1" applyProtection="1">
      <alignment horizontal="left" wrapText="1"/>
      <protection hidden="1"/>
    </xf>
    <xf numFmtId="49" fontId="8" fillId="0" borderId="0" xfId="64" applyNumberFormat="1" applyFont="1" applyFill="1" applyBorder="1" applyAlignment="1">
      <alignment horizontal="center" wrapText="1"/>
      <protection/>
    </xf>
    <xf numFmtId="49" fontId="8" fillId="0" borderId="0" xfId="64" applyNumberFormat="1" applyFont="1" applyFill="1" applyBorder="1" applyAlignment="1">
      <alignment horizontal="left" wrapText="1"/>
      <protection/>
    </xf>
    <xf numFmtId="49" fontId="8" fillId="0" borderId="0" xfId="62" applyNumberFormat="1" applyFont="1" applyFill="1" applyBorder="1" applyAlignment="1">
      <alignment horizontal="center" wrapText="1"/>
      <protection/>
    </xf>
    <xf numFmtId="177" fontId="8" fillId="0" borderId="0" xfId="64" applyNumberFormat="1" applyFont="1" applyFill="1" applyBorder="1" applyAlignment="1">
      <alignment horizontal="right"/>
      <protection/>
    </xf>
    <xf numFmtId="0" fontId="8" fillId="0" borderId="0" xfId="62" applyFont="1" applyBorder="1">
      <alignment/>
      <protection/>
    </xf>
    <xf numFmtId="0" fontId="24" fillId="0" borderId="0" xfId="62" applyFont="1" applyFill="1" applyBorder="1" applyAlignment="1">
      <alignment horizontal="left" wrapText="1"/>
      <protection/>
    </xf>
    <xf numFmtId="0" fontId="11" fillId="0" borderId="0" xfId="62" applyFont="1" applyFill="1" applyBorder="1" applyAlignment="1">
      <alignment horizontal="left" wrapText="1"/>
      <protection/>
    </xf>
    <xf numFmtId="2" fontId="11" fillId="0" borderId="0" xfId="54" applyNumberFormat="1" applyFont="1" applyFill="1" applyBorder="1" applyAlignment="1" applyProtection="1">
      <alignment horizontal="left" wrapText="1"/>
      <protection hidden="1"/>
    </xf>
    <xf numFmtId="2" fontId="24" fillId="0" borderId="0" xfId="54" applyNumberFormat="1" applyFont="1" applyFill="1" applyBorder="1" applyAlignment="1" applyProtection="1">
      <alignment horizontal="left" wrapText="1"/>
      <protection hidden="1"/>
    </xf>
    <xf numFmtId="2" fontId="11" fillId="0" borderId="0" xfId="55" applyNumberFormat="1" applyFont="1" applyFill="1" applyBorder="1" applyAlignment="1" applyProtection="1">
      <alignment horizontal="left" wrapText="1"/>
      <protection hidden="1"/>
    </xf>
    <xf numFmtId="1" fontId="24" fillId="0" borderId="0" xfId="62" applyNumberFormat="1" applyFont="1" applyFill="1" applyBorder="1" applyAlignment="1">
      <alignment horizontal="left" wrapText="1"/>
      <protection/>
    </xf>
    <xf numFmtId="2" fontId="8" fillId="0" borderId="0" xfId="59" applyNumberFormat="1" applyFont="1" applyFill="1" applyBorder="1" applyAlignment="1" applyProtection="1">
      <alignment horizontal="left" wrapText="1"/>
      <protection hidden="1"/>
    </xf>
    <xf numFmtId="177" fontId="8" fillId="0" borderId="0" xfId="62" applyNumberFormat="1" applyFont="1" applyBorder="1">
      <alignment/>
      <protection/>
    </xf>
    <xf numFmtId="49" fontId="7" fillId="32" borderId="12" xfId="64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2" fontId="6" fillId="32" borderId="12" xfId="58" applyNumberFormat="1" applyFont="1" applyFill="1" applyBorder="1" applyAlignment="1" applyProtection="1">
      <alignment wrapText="1"/>
      <protection hidden="1"/>
    </xf>
    <xf numFmtId="0" fontId="6" fillId="0" borderId="0" xfId="61" applyFont="1" applyAlignment="1">
      <alignment horizontal="right" wrapText="1"/>
      <protection/>
    </xf>
    <xf numFmtId="0" fontId="6" fillId="0" borderId="0" xfId="61" applyFont="1" applyFill="1" applyAlignment="1">
      <alignment horizontal="right" wrapText="1"/>
      <protection/>
    </xf>
    <xf numFmtId="0" fontId="4" fillId="0" borderId="0" xfId="54" applyFont="1" applyAlignment="1">
      <alignment horizontal="centerContinuous" wrapText="1"/>
      <protection/>
    </xf>
    <xf numFmtId="0" fontId="12" fillId="0" borderId="0" xfId="62" applyFont="1">
      <alignment/>
      <protection/>
    </xf>
    <xf numFmtId="0" fontId="8" fillId="0" borderId="0" xfId="61" applyFont="1" applyAlignment="1">
      <alignment horizontal="center" wrapText="1"/>
      <protection/>
    </xf>
    <xf numFmtId="0" fontId="6" fillId="0" borderId="0" xfId="61" applyFont="1" applyFill="1" applyAlignment="1">
      <alignment horizontal="center"/>
      <protection/>
    </xf>
    <xf numFmtId="0" fontId="13" fillId="0" borderId="12" xfId="61" applyFont="1" applyBorder="1" applyAlignment="1">
      <alignment/>
      <protection/>
    </xf>
    <xf numFmtId="0" fontId="10" fillId="0" borderId="12" xfId="61" applyFont="1" applyBorder="1" applyAlignment="1">
      <alignment horizontal="center" wrapText="1"/>
      <protection/>
    </xf>
    <xf numFmtId="0" fontId="10" fillId="0" borderId="12" xfId="61" applyFont="1" applyFill="1" applyBorder="1" applyAlignment="1">
      <alignment horizontal="center" wrapText="1"/>
      <protection/>
    </xf>
    <xf numFmtId="0" fontId="13" fillId="32" borderId="12" xfId="61" applyFont="1" applyFill="1" applyBorder="1" applyAlignment="1">
      <alignment/>
      <protection/>
    </xf>
    <xf numFmtId="0" fontId="13" fillId="32" borderId="12" xfId="43" applyFont="1" applyFill="1" applyBorder="1" applyAlignment="1" applyProtection="1">
      <alignment wrapText="1"/>
      <protection/>
    </xf>
    <xf numFmtId="0" fontId="10" fillId="0" borderId="12" xfId="61" applyFont="1" applyBorder="1">
      <alignment/>
      <protection/>
    </xf>
    <xf numFmtId="0" fontId="10" fillId="0" borderId="12" xfId="63" applyFont="1" applyFill="1" applyBorder="1" applyAlignment="1">
      <alignment horizontal="left" wrapText="1"/>
      <protection/>
    </xf>
    <xf numFmtId="0" fontId="6" fillId="0" borderId="0" xfId="62" applyFont="1" applyAlignment="1">
      <alignment horizontal="right" vertical="center"/>
      <protection/>
    </xf>
    <xf numFmtId="0" fontId="1" fillId="0" borderId="0" xfId="62" applyFont="1">
      <alignment/>
      <protection/>
    </xf>
    <xf numFmtId="0" fontId="6" fillId="0" borderId="0" xfId="61" applyFont="1">
      <alignment/>
      <protection/>
    </xf>
    <xf numFmtId="0" fontId="37" fillId="0" borderId="0" xfId="62" applyFont="1">
      <alignment/>
      <protection/>
    </xf>
    <xf numFmtId="176" fontId="13" fillId="0" borderId="12" xfId="61" applyNumberFormat="1" applyFont="1" applyFill="1" applyBorder="1" applyAlignment="1">
      <alignment horizontal="right" wrapText="1"/>
      <protection/>
    </xf>
    <xf numFmtId="176" fontId="10" fillId="0" borderId="12" xfId="61" applyNumberFormat="1" applyFont="1" applyFill="1" applyBorder="1" applyAlignment="1">
      <alignment horizontal="right"/>
      <protection/>
    </xf>
    <xf numFmtId="49" fontId="10" fillId="0" borderId="19" xfId="0" applyNumberFormat="1" applyFont="1" applyBorder="1" applyAlignment="1">
      <alignment horizontal="center"/>
    </xf>
    <xf numFmtId="0" fontId="10" fillId="37" borderId="19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wrapText="1"/>
    </xf>
    <xf numFmtId="49" fontId="13" fillId="37" borderId="19" xfId="0" applyNumberFormat="1" applyFont="1" applyFill="1" applyBorder="1" applyAlignment="1">
      <alignment horizontal="center"/>
    </xf>
    <xf numFmtId="0" fontId="13" fillId="37" borderId="19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wrapText="1"/>
    </xf>
    <xf numFmtId="0" fontId="10" fillId="37" borderId="19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3" fillId="0" borderId="12" xfId="0" applyFont="1" applyBorder="1" applyAlignment="1">
      <alignment horizontal="left" vertical="center" wrapText="1"/>
    </xf>
    <xf numFmtId="2" fontId="24" fillId="32" borderId="12" xfId="57" applyNumberFormat="1" applyFont="1" applyFill="1" applyBorder="1" applyAlignment="1" applyProtection="1">
      <alignment horizontal="left" wrapText="1"/>
      <protection hidden="1"/>
    </xf>
    <xf numFmtId="1" fontId="11" fillId="0" borderId="15" xfId="0" applyNumberFormat="1" applyFont="1" applyFill="1" applyBorder="1" applyAlignment="1">
      <alignment horizontal="left" vertical="center" wrapText="1"/>
    </xf>
    <xf numFmtId="49" fontId="9" fillId="34" borderId="14" xfId="64" applyNumberFormat="1" applyFont="1" applyFill="1" applyBorder="1" applyAlignment="1">
      <alignment horizontal="left" wrapText="1"/>
      <protection/>
    </xf>
    <xf numFmtId="2" fontId="24" fillId="0" borderId="12" xfId="54" applyNumberFormat="1" applyFont="1" applyFill="1" applyBorder="1" applyAlignment="1" applyProtection="1">
      <alignment horizontal="left" wrapText="1"/>
      <protection hidden="1"/>
    </xf>
    <xf numFmtId="49" fontId="14" fillId="32" borderId="13" xfId="0" applyNumberFormat="1" applyFont="1" applyFill="1" applyBorder="1" applyAlignment="1">
      <alignment horizontal="center"/>
    </xf>
    <xf numFmtId="2" fontId="10" fillId="34" borderId="12" xfId="60" applyNumberFormat="1" applyFont="1" applyFill="1" applyBorder="1" applyAlignment="1" applyProtection="1">
      <alignment horizontal="left" wrapText="1"/>
      <protection hidden="1"/>
    </xf>
    <xf numFmtId="49" fontId="10" fillId="34" borderId="13" xfId="0" applyNumberFormat="1" applyFont="1" applyFill="1" applyBorder="1" applyAlignment="1">
      <alignment horizontal="center" wrapText="1"/>
    </xf>
    <xf numFmtId="49" fontId="10" fillId="34" borderId="13" xfId="64" applyNumberFormat="1" applyFont="1" applyFill="1" applyBorder="1" applyAlignment="1">
      <alignment horizontal="center" wrapText="1"/>
      <protection/>
    </xf>
    <xf numFmtId="49" fontId="10" fillId="34" borderId="14" xfId="64" applyNumberFormat="1" applyFont="1" applyFill="1" applyBorder="1" applyAlignment="1">
      <alignment horizontal="center" wrapText="1"/>
      <protection/>
    </xf>
    <xf numFmtId="49" fontId="10" fillId="34" borderId="15" xfId="64" applyNumberFormat="1" applyFont="1" applyFill="1" applyBorder="1" applyAlignment="1">
      <alignment horizontal="center" wrapText="1"/>
      <protection/>
    </xf>
    <xf numFmtId="49" fontId="10" fillId="34" borderId="14" xfId="64" applyNumberFormat="1" applyFont="1" applyFill="1" applyBorder="1" applyAlignment="1">
      <alignment horizontal="left" wrapText="1"/>
      <protection/>
    </xf>
    <xf numFmtId="0" fontId="8" fillId="0" borderId="12" xfId="0" applyFont="1" applyFill="1" applyBorder="1" applyAlignment="1">
      <alignment horizontal="left" wrapText="1"/>
    </xf>
    <xf numFmtId="2" fontId="11" fillId="32" borderId="15" xfId="54" applyNumberFormat="1" applyFont="1" applyFill="1" applyBorder="1" applyAlignment="1" applyProtection="1">
      <alignment horizontal="left" wrapText="1"/>
      <protection hidden="1"/>
    </xf>
    <xf numFmtId="1" fontId="10" fillId="34" borderId="12" xfId="0" applyNumberFormat="1" applyFont="1" applyFill="1" applyBorder="1" applyAlignment="1">
      <alignment horizontal="left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176" fontId="8" fillId="34" borderId="12" xfId="0" applyNumberFormat="1" applyFont="1" applyFill="1" applyBorder="1" applyAlignment="1">
      <alignment horizontal="right"/>
    </xf>
    <xf numFmtId="49" fontId="9" fillId="32" borderId="12" xfId="64" applyNumberFormat="1" applyFont="1" applyFill="1" applyBorder="1" applyAlignment="1">
      <alignment wrapText="1"/>
      <protection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6" fillId="0" borderId="13" xfId="64" applyNumberFormat="1" applyFont="1" applyFill="1" applyBorder="1" applyAlignment="1">
      <alignment horizontal="center" wrapText="1"/>
      <protection/>
    </xf>
    <xf numFmtId="49" fontId="6" fillId="0" borderId="14" xfId="64" applyNumberFormat="1" applyFont="1" applyFill="1" applyBorder="1" applyAlignment="1">
      <alignment horizontal="center" wrapText="1"/>
      <protection/>
    </xf>
    <xf numFmtId="49" fontId="6" fillId="0" borderId="15" xfId="64" applyNumberFormat="1" applyFont="1" applyFill="1" applyBorder="1" applyAlignment="1">
      <alignment horizontal="center" wrapText="1"/>
      <protection/>
    </xf>
    <xf numFmtId="49" fontId="8" fillId="0" borderId="14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1" fontId="11" fillId="32" borderId="12" xfId="0" applyNumberFormat="1" applyFont="1" applyFill="1" applyBorder="1" applyAlignment="1">
      <alignment horizontal="center" wrapText="1"/>
    </xf>
    <xf numFmtId="1" fontId="11" fillId="32" borderId="13" xfId="0" applyNumberFormat="1" applyFont="1" applyFill="1" applyBorder="1" applyAlignment="1">
      <alignment horizontal="center" wrapText="1"/>
    </xf>
    <xf numFmtId="49" fontId="11" fillId="33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wrapText="1"/>
    </xf>
    <xf numFmtId="176" fontId="10" fillId="0" borderId="13" xfId="0" applyNumberFormat="1" applyFont="1" applyFill="1" applyBorder="1" applyAlignment="1">
      <alignment horizontal="right"/>
    </xf>
    <xf numFmtId="176" fontId="9" fillId="34" borderId="13" xfId="64" applyNumberFormat="1" applyFont="1" applyFill="1" applyBorder="1" applyAlignment="1">
      <alignment horizontal="right"/>
      <protection/>
    </xf>
    <xf numFmtId="176" fontId="9" fillId="34" borderId="13" xfId="0" applyNumberFormat="1" applyFont="1" applyFill="1" applyBorder="1" applyAlignment="1">
      <alignment horizontal="right"/>
    </xf>
    <xf numFmtId="176" fontId="9" fillId="32" borderId="13" xfId="0" applyNumberFormat="1" applyFont="1" applyFill="1" applyBorder="1" applyAlignment="1">
      <alignment horizontal="right" wrapText="1"/>
    </xf>
    <xf numFmtId="176" fontId="7" fillId="32" borderId="13" xfId="0" applyNumberFormat="1" applyFont="1" applyFill="1" applyBorder="1" applyAlignment="1">
      <alignment horizontal="right" wrapText="1"/>
    </xf>
    <xf numFmtId="176" fontId="8" fillId="34" borderId="13" xfId="72" applyNumberFormat="1" applyFont="1" applyFill="1" applyBorder="1" applyAlignment="1">
      <alignment horizontal="right"/>
    </xf>
    <xf numFmtId="176" fontId="8" fillId="0" borderId="13" xfId="72" applyNumberFormat="1" applyFont="1" applyFill="1" applyBorder="1" applyAlignment="1">
      <alignment horizontal="right"/>
    </xf>
    <xf numFmtId="176" fontId="6" fillId="0" borderId="13" xfId="72" applyNumberFormat="1" applyFont="1" applyFill="1" applyBorder="1" applyAlignment="1">
      <alignment horizontal="right"/>
    </xf>
    <xf numFmtId="176" fontId="10" fillId="34" borderId="13" xfId="72" applyNumberFormat="1" applyFont="1" applyFill="1" applyBorder="1" applyAlignment="1">
      <alignment horizontal="right"/>
    </xf>
    <xf numFmtId="176" fontId="14" fillId="34" borderId="13" xfId="0" applyNumberFormat="1" applyFont="1" applyFill="1" applyBorder="1" applyAlignment="1">
      <alignment horizontal="right"/>
    </xf>
    <xf numFmtId="176" fontId="9" fillId="38" borderId="13" xfId="64" applyNumberFormat="1" applyFont="1" applyFill="1" applyBorder="1" applyAlignment="1">
      <alignment horizontal="right"/>
      <protection/>
    </xf>
    <xf numFmtId="176" fontId="7" fillId="38" borderId="13" xfId="64" applyNumberFormat="1" applyFont="1" applyFill="1" applyBorder="1" applyAlignment="1">
      <alignment horizontal="right"/>
      <protection/>
    </xf>
    <xf numFmtId="176" fontId="7" fillId="38" borderId="13" xfId="0" applyNumberFormat="1" applyFont="1" applyFill="1" applyBorder="1" applyAlignment="1">
      <alignment horizontal="right" wrapText="1"/>
    </xf>
    <xf numFmtId="176" fontId="9" fillId="0" borderId="13" xfId="0" applyNumberFormat="1" applyFont="1" applyFill="1" applyBorder="1" applyAlignment="1">
      <alignment horizontal="right" wrapText="1"/>
    </xf>
    <xf numFmtId="176" fontId="7" fillId="0" borderId="13" xfId="0" applyNumberFormat="1" applyFont="1" applyFill="1" applyBorder="1" applyAlignment="1">
      <alignment horizontal="right" wrapText="1"/>
    </xf>
    <xf numFmtId="176" fontId="6" fillId="0" borderId="13" xfId="72" applyNumberFormat="1" applyFont="1" applyFill="1" applyBorder="1" applyAlignment="1">
      <alignment horizontal="right" wrapText="1"/>
    </xf>
    <xf numFmtId="176" fontId="10" fillId="34" borderId="13" xfId="0" applyNumberFormat="1" applyFont="1" applyFill="1" applyBorder="1" applyAlignment="1">
      <alignment horizontal="right"/>
    </xf>
    <xf numFmtId="176" fontId="8" fillId="0" borderId="13" xfId="0" applyNumberFormat="1" applyFont="1" applyFill="1" applyBorder="1" applyAlignment="1">
      <alignment horizontal="right"/>
    </xf>
    <xf numFmtId="176" fontId="13" fillId="0" borderId="13" xfId="0" applyNumberFormat="1" applyFont="1" applyFill="1" applyBorder="1" applyAlignment="1">
      <alignment horizontal="right"/>
    </xf>
    <xf numFmtId="176" fontId="19" fillId="32" borderId="13" xfId="0" applyNumberFormat="1" applyFont="1" applyFill="1" applyBorder="1" applyAlignment="1">
      <alignment horizontal="right"/>
    </xf>
    <xf numFmtId="176" fontId="8" fillId="32" borderId="13" xfId="64" applyNumberFormat="1" applyFont="1" applyFill="1" applyBorder="1" applyAlignment="1">
      <alignment horizontal="right"/>
      <protection/>
    </xf>
    <xf numFmtId="176" fontId="10" fillId="32" borderId="13" xfId="54" applyNumberFormat="1" applyFont="1" applyFill="1" applyBorder="1" applyAlignment="1">
      <alignment horizontal="right"/>
      <protection/>
    </xf>
    <xf numFmtId="0" fontId="5" fillId="0" borderId="12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0" fontId="7" fillId="0" borderId="12" xfId="64" applyFont="1" applyFill="1" applyBorder="1" applyAlignment="1">
      <alignment horizontal="left"/>
      <protection/>
    </xf>
    <xf numFmtId="0" fontId="18" fillId="0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/>
    </xf>
    <xf numFmtId="0" fontId="6" fillId="0" borderId="12" xfId="62" applyFont="1" applyBorder="1">
      <alignment/>
      <protection/>
    </xf>
    <xf numFmtId="0" fontId="8" fillId="0" borderId="12" xfId="62" applyFont="1" applyBorder="1">
      <alignment/>
      <protection/>
    </xf>
    <xf numFmtId="0" fontId="8" fillId="0" borderId="12" xfId="62" applyFont="1" applyBorder="1" applyAlignment="1">
      <alignment wrapText="1"/>
      <protection/>
    </xf>
    <xf numFmtId="0" fontId="10" fillId="0" borderId="12" xfId="62" applyFont="1" applyBorder="1" applyAlignment="1">
      <alignment horizontal="center" wrapText="1"/>
      <protection/>
    </xf>
    <xf numFmtId="187" fontId="10" fillId="0" borderId="21" xfId="73" applyNumberFormat="1" applyFont="1" applyFill="1" applyBorder="1" applyAlignment="1" applyProtection="1">
      <alignment horizontal="center" vertical="center" wrapText="1"/>
      <protection/>
    </xf>
    <xf numFmtId="177" fontId="10" fillId="37" borderId="21" xfId="73" applyNumberFormat="1" applyFont="1" applyFill="1" applyBorder="1" applyAlignment="1" applyProtection="1">
      <alignment/>
      <protection/>
    </xf>
    <xf numFmtId="177" fontId="13" fillId="37" borderId="21" xfId="73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6" fillId="0" borderId="12" xfId="62" applyNumberFormat="1" applyFont="1" applyBorder="1">
      <alignment/>
      <protection/>
    </xf>
    <xf numFmtId="176" fontId="8" fillId="0" borderId="12" xfId="62" applyNumberFormat="1" applyFont="1" applyBorder="1">
      <alignment/>
      <protection/>
    </xf>
    <xf numFmtId="176" fontId="6" fillId="0" borderId="0" xfId="62" applyNumberFormat="1" applyFont="1">
      <alignment/>
      <protection/>
    </xf>
    <xf numFmtId="176" fontId="8" fillId="0" borderId="0" xfId="62" applyNumberFormat="1" applyFont="1">
      <alignment/>
      <protection/>
    </xf>
    <xf numFmtId="176" fontId="6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76" fontId="18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7" fillId="0" borderId="12" xfId="64" applyNumberFormat="1" applyFont="1" applyFill="1" applyBorder="1" applyAlignment="1">
      <alignment horizontal="left"/>
      <protection/>
    </xf>
    <xf numFmtId="176" fontId="5" fillId="34" borderId="12" xfId="0" applyNumberFormat="1" applyFont="1" applyFill="1" applyBorder="1" applyAlignment="1">
      <alignment/>
    </xf>
    <xf numFmtId="176" fontId="18" fillId="0" borderId="12" xfId="0" applyNumberFormat="1" applyFont="1" applyFill="1" applyBorder="1" applyAlignment="1">
      <alignment/>
    </xf>
    <xf numFmtId="49" fontId="9" fillId="0" borderId="12" xfId="64" applyNumberFormat="1" applyFont="1" applyFill="1" applyBorder="1" applyAlignment="1">
      <alignment horizontal="left"/>
      <protection/>
    </xf>
    <xf numFmtId="0" fontId="7" fillId="0" borderId="12" xfId="64" applyFont="1" applyFill="1" applyBorder="1" applyAlignment="1">
      <alignment horizontal="right"/>
      <protection/>
    </xf>
    <xf numFmtId="0" fontId="9" fillId="0" borderId="12" xfId="64" applyFont="1" applyFill="1" applyBorder="1" applyAlignment="1">
      <alignment horizontal="right"/>
      <protection/>
    </xf>
    <xf numFmtId="49" fontId="18" fillId="0" borderId="12" xfId="0" applyNumberFormat="1" applyFont="1" applyFill="1" applyBorder="1" applyAlignment="1">
      <alignment/>
    </xf>
    <xf numFmtId="49" fontId="18" fillId="0" borderId="12" xfId="0" applyNumberFormat="1" applyFont="1" applyFill="1" applyBorder="1" applyAlignment="1">
      <alignment/>
    </xf>
    <xf numFmtId="176" fontId="9" fillId="0" borderId="22" xfId="73" applyNumberFormat="1" applyFont="1" applyFill="1" applyBorder="1" applyAlignment="1">
      <alignment horizontal="center" wrapText="1"/>
    </xf>
    <xf numFmtId="176" fontId="9" fillId="0" borderId="23" xfId="73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6" xfId="0" applyBorder="1" applyAlignment="1">
      <alignment wrapText="1"/>
    </xf>
    <xf numFmtId="176" fontId="16" fillId="0" borderId="25" xfId="0" applyNumberFormat="1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22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9" fillId="0" borderId="0" xfId="0" applyFont="1" applyFill="1" applyAlignment="1">
      <alignment horizontal="center" wrapText="1"/>
    </xf>
    <xf numFmtId="177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25" xfId="0" applyFont="1" applyFill="1" applyBorder="1" applyAlignment="1">
      <alignment horizontal="right"/>
    </xf>
    <xf numFmtId="0" fontId="7" fillId="0" borderId="13" xfId="64" applyFont="1" applyFill="1" applyBorder="1" applyAlignment="1">
      <alignment horizontal="center" vertical="center" wrapText="1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center" wrapText="1"/>
      <protection/>
    </xf>
    <xf numFmtId="176" fontId="9" fillId="32" borderId="12" xfId="73" applyNumberFormat="1" applyFont="1" applyFill="1" applyBorder="1" applyAlignment="1">
      <alignment horizontal="center" vertical="center" wrapText="1"/>
    </xf>
    <xf numFmtId="176" fontId="9" fillId="32" borderId="10" xfId="73" applyNumberFormat="1" applyFont="1" applyFill="1" applyBorder="1" applyAlignment="1">
      <alignment horizontal="center" vertical="center" wrapText="1"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32" borderId="12" xfId="0" applyFont="1" applyFill="1" applyBorder="1" applyAlignment="1">
      <alignment horizontal="center" vertical="center" textRotation="90" wrapText="1"/>
    </xf>
    <xf numFmtId="0" fontId="11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62" applyFont="1" applyFill="1" applyBorder="1" applyAlignment="1">
      <alignment horizontal="center" wrapText="1"/>
      <protection/>
    </xf>
    <xf numFmtId="0" fontId="6" fillId="0" borderId="25" xfId="62" applyFont="1" applyFill="1" applyBorder="1" applyAlignment="1">
      <alignment horizontal="right" wrapText="1"/>
      <protection/>
    </xf>
    <xf numFmtId="0" fontId="0" fillId="0" borderId="25" xfId="0" applyBorder="1" applyAlignment="1">
      <alignment wrapText="1"/>
    </xf>
    <xf numFmtId="49" fontId="8" fillId="0" borderId="13" xfId="74" applyNumberFormat="1" applyFont="1" applyFill="1" applyBorder="1" applyAlignment="1" applyProtection="1">
      <alignment horizontal="center" vertical="center" wrapText="1"/>
      <protection/>
    </xf>
    <xf numFmtId="49" fontId="8" fillId="0" borderId="14" xfId="74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62" applyFont="1" applyAlignment="1">
      <alignment horizontal="right"/>
      <protection/>
    </xf>
    <xf numFmtId="0" fontId="6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25" xfId="62" applyFont="1" applyBorder="1" applyAlignment="1">
      <alignment horizontal="right"/>
      <protection/>
    </xf>
    <xf numFmtId="0" fontId="4" fillId="0" borderId="0" xfId="54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8" fillId="0" borderId="10" xfId="62" applyFont="1" applyBorder="1" applyAlignment="1">
      <alignment wrapText="1"/>
      <protection/>
    </xf>
    <xf numFmtId="0" fontId="0" fillId="0" borderId="17" xfId="0" applyBorder="1" applyAlignment="1">
      <alignment wrapText="1"/>
    </xf>
    <xf numFmtId="0" fontId="0" fillId="0" borderId="25" xfId="0" applyFont="1" applyBorder="1" applyAlignment="1">
      <alignment/>
    </xf>
    <xf numFmtId="0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 wrapText="1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>
      <alignment horizontal="center" vertical="center" wrapText="1"/>
    </xf>
    <xf numFmtId="0" fontId="10" fillId="37" borderId="19" xfId="0" applyFont="1" applyFill="1" applyBorder="1" applyAlignment="1">
      <alignment horizontal="center" vertical="center" wrapText="1"/>
    </xf>
    <xf numFmtId="187" fontId="10" fillId="0" borderId="21" xfId="73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ИЛ к проекту решения 2016-2018 годы город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_tmp" xfId="57"/>
    <cellStyle name="Обычный_tmp 2" xfId="58"/>
    <cellStyle name="Обычный_tmp_ПРИЛ к проекту решения 2016-2018 годы город" xfId="59"/>
    <cellStyle name="Обычный_tmp_Прил к реш 9 окт Огаревское" xfId="60"/>
    <cellStyle name="Обычный_МОЩекино приложения" xfId="61"/>
    <cellStyle name="Обычный_ПРИЛ к проекту решения 2016-2018 годы город" xfId="62"/>
    <cellStyle name="Обычный_Прил3" xfId="63"/>
    <cellStyle name="Обычный_сентябрь приложения к решению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[0] 2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3"/>
  <sheetViews>
    <sheetView view="pageBreakPreview" zoomScaleSheetLayoutView="100" zoomScalePageLayoutView="0" workbookViewId="0" topLeftCell="A1">
      <selection activeCell="B4" sqref="B4:J4"/>
    </sheetView>
  </sheetViews>
  <sheetFormatPr defaultColWidth="9.140625" defaultRowHeight="12.75"/>
  <cols>
    <col min="1" max="1" width="69.28125" style="12" customWidth="1"/>
    <col min="2" max="2" width="5.140625" style="13" customWidth="1"/>
    <col min="3" max="3" width="4.7109375" style="13" customWidth="1"/>
    <col min="4" max="4" width="4.8515625" style="13" customWidth="1"/>
    <col min="5" max="5" width="4.28125" style="13" customWidth="1"/>
    <col min="6" max="7" width="6.57421875" style="13" customWidth="1"/>
    <col min="8" max="8" width="9.28125" style="230" customWidth="1"/>
    <col min="9" max="9" width="9.140625" style="14" customWidth="1"/>
    <col min="10" max="11" width="9.140625" style="12" customWidth="1"/>
    <col min="12" max="12" width="14.28125" style="12" customWidth="1"/>
    <col min="13" max="14" width="0" style="12" hidden="1" customWidth="1"/>
    <col min="15" max="16384" width="9.140625" style="12" customWidth="1"/>
  </cols>
  <sheetData>
    <row r="1" spans="2:10" ht="18" customHeight="1">
      <c r="B1" s="15"/>
      <c r="C1" s="5"/>
      <c r="D1" s="5"/>
      <c r="E1" s="436" t="s">
        <v>74</v>
      </c>
      <c r="F1" s="436"/>
      <c r="G1" s="436"/>
      <c r="H1" s="436"/>
      <c r="I1" s="437"/>
      <c r="J1" s="437"/>
    </row>
    <row r="2" spans="2:10" ht="28.5" customHeight="1">
      <c r="B2" s="436" t="s">
        <v>293</v>
      </c>
      <c r="C2" s="438"/>
      <c r="D2" s="438"/>
      <c r="E2" s="438"/>
      <c r="F2" s="438"/>
      <c r="G2" s="438"/>
      <c r="H2" s="438"/>
      <c r="I2" s="438"/>
      <c r="J2" s="438"/>
    </row>
    <row r="3" spans="2:10" ht="42" customHeight="1">
      <c r="B3" s="436" t="s">
        <v>310</v>
      </c>
      <c r="C3" s="438"/>
      <c r="D3" s="438"/>
      <c r="E3" s="438"/>
      <c r="F3" s="438"/>
      <c r="G3" s="438"/>
      <c r="H3" s="438"/>
      <c r="I3" s="438"/>
      <c r="J3" s="438"/>
    </row>
    <row r="4" spans="2:10" ht="20.25" customHeight="1">
      <c r="B4" s="439" t="s">
        <v>312</v>
      </c>
      <c r="C4" s="439"/>
      <c r="D4" s="439"/>
      <c r="E4" s="439"/>
      <c r="F4" s="439"/>
      <c r="G4" s="439"/>
      <c r="H4" s="439"/>
      <c r="I4" s="437"/>
      <c r="J4" s="437"/>
    </row>
    <row r="5" spans="2:8" ht="11.25">
      <c r="B5" s="12"/>
      <c r="C5" s="12"/>
      <c r="D5" s="12"/>
      <c r="E5" s="12"/>
      <c r="F5" s="12"/>
      <c r="G5" s="12"/>
      <c r="H5" s="228"/>
    </row>
    <row r="6" spans="1:8" ht="15.75">
      <c r="A6" s="441" t="s">
        <v>294</v>
      </c>
      <c r="B6" s="441"/>
      <c r="C6" s="441"/>
      <c r="D6" s="441"/>
      <c r="E6" s="441"/>
      <c r="F6" s="441"/>
      <c r="G6" s="441"/>
      <c r="H6" s="441"/>
    </row>
    <row r="7" spans="1:10" ht="45.75" customHeight="1">
      <c r="A7" s="440" t="s">
        <v>265</v>
      </c>
      <c r="B7" s="440"/>
      <c r="C7" s="440"/>
      <c r="D7" s="440"/>
      <c r="E7" s="440"/>
      <c r="F7" s="440"/>
      <c r="G7" s="440"/>
      <c r="H7" s="440"/>
      <c r="I7" s="437"/>
      <c r="J7" s="437"/>
    </row>
    <row r="8" spans="1:10" ht="28.5" customHeight="1">
      <c r="A8" s="16"/>
      <c r="B8" s="17"/>
      <c r="C8" s="17"/>
      <c r="D8" s="17"/>
      <c r="E8" s="17"/>
      <c r="F8" s="17"/>
      <c r="H8" s="432" t="s">
        <v>85</v>
      </c>
      <c r="I8" s="433"/>
      <c r="J8" s="433"/>
    </row>
    <row r="9" spans="1:10" ht="24.75" customHeight="1">
      <c r="A9" s="18" t="s">
        <v>75</v>
      </c>
      <c r="B9" s="427" t="s">
        <v>90</v>
      </c>
      <c r="C9" s="427"/>
      <c r="D9" s="427"/>
      <c r="E9" s="427"/>
      <c r="F9" s="427"/>
      <c r="G9" s="427"/>
      <c r="H9" s="425" t="s">
        <v>6</v>
      </c>
      <c r="I9" s="434" t="s">
        <v>298</v>
      </c>
      <c r="J9" s="434" t="s">
        <v>295</v>
      </c>
    </row>
    <row r="10" spans="1:10" ht="56.25" customHeight="1">
      <c r="A10" s="19"/>
      <c r="B10" s="20" t="s">
        <v>78</v>
      </c>
      <c r="C10" s="20" t="s">
        <v>77</v>
      </c>
      <c r="D10" s="427" t="s">
        <v>76</v>
      </c>
      <c r="E10" s="427"/>
      <c r="F10" s="427"/>
      <c r="G10" s="20" t="s">
        <v>91</v>
      </c>
      <c r="H10" s="426"/>
      <c r="I10" s="435"/>
      <c r="J10" s="435"/>
    </row>
    <row r="11" spans="1:10" s="51" customFormat="1" ht="14.25">
      <c r="A11" s="49" t="s">
        <v>59</v>
      </c>
      <c r="B11" s="50" t="s">
        <v>60</v>
      </c>
      <c r="C11" s="50" t="s">
        <v>58</v>
      </c>
      <c r="D11" s="50"/>
      <c r="E11" s="50"/>
      <c r="F11" s="50"/>
      <c r="G11" s="50"/>
      <c r="H11" s="369">
        <f>H12+H19+H44+H49+H36+H41</f>
        <v>6966.2</v>
      </c>
      <c r="I11" s="423">
        <f>I12+I19+I36+I41+I44+I49</f>
        <v>1565</v>
      </c>
      <c r="J11" s="415">
        <f>I11/H11*100</f>
        <v>22.46561970658322</v>
      </c>
    </row>
    <row r="12" spans="1:10" s="51" customFormat="1" ht="24">
      <c r="A12" s="131" t="s">
        <v>116</v>
      </c>
      <c r="B12" s="131" t="s">
        <v>60</v>
      </c>
      <c r="C12" s="132" t="s">
        <v>61</v>
      </c>
      <c r="D12" s="133"/>
      <c r="E12" s="134"/>
      <c r="F12" s="135"/>
      <c r="G12" s="134"/>
      <c r="H12" s="370">
        <f aca="true" t="shared" si="0" ref="H12:J13">H13</f>
        <v>169.1</v>
      </c>
      <c r="I12" s="394">
        <f t="shared" si="0"/>
        <v>22.1</v>
      </c>
      <c r="J12" s="415">
        <f t="shared" si="0"/>
        <v>13.069189828503843</v>
      </c>
    </row>
    <row r="13" spans="1:10" s="182" customFormat="1" ht="14.25">
      <c r="A13" s="74" t="s">
        <v>117</v>
      </c>
      <c r="B13" s="75" t="s">
        <v>60</v>
      </c>
      <c r="C13" s="76" t="s">
        <v>61</v>
      </c>
      <c r="D13" s="77" t="s">
        <v>81</v>
      </c>
      <c r="E13" s="78"/>
      <c r="F13" s="79"/>
      <c r="G13" s="80"/>
      <c r="H13" s="255">
        <f t="shared" si="0"/>
        <v>169.1</v>
      </c>
      <c r="I13" s="394">
        <f t="shared" si="0"/>
        <v>22.1</v>
      </c>
      <c r="J13" s="415">
        <f t="shared" si="0"/>
        <v>13.069189828503843</v>
      </c>
    </row>
    <row r="14" spans="1:10" s="182" customFormat="1" ht="14.25">
      <c r="A14" s="74" t="s">
        <v>118</v>
      </c>
      <c r="B14" s="75" t="s">
        <v>60</v>
      </c>
      <c r="C14" s="76" t="s">
        <v>61</v>
      </c>
      <c r="D14" s="77" t="s">
        <v>81</v>
      </c>
      <c r="E14" s="78" t="s">
        <v>38</v>
      </c>
      <c r="F14" s="79"/>
      <c r="G14" s="81"/>
      <c r="H14" s="255">
        <f>H15+H17</f>
        <v>169.1</v>
      </c>
      <c r="I14" s="394">
        <f>I15+I17</f>
        <v>22.1</v>
      </c>
      <c r="J14" s="415">
        <f>I14/H14*100</f>
        <v>13.069189828503843</v>
      </c>
    </row>
    <row r="15" spans="1:10" s="182" customFormat="1" ht="38.25">
      <c r="A15" s="82" t="s">
        <v>119</v>
      </c>
      <c r="B15" s="83" t="s">
        <v>60</v>
      </c>
      <c r="C15" s="84" t="s">
        <v>61</v>
      </c>
      <c r="D15" s="85" t="s">
        <v>81</v>
      </c>
      <c r="E15" s="86" t="s">
        <v>180</v>
      </c>
      <c r="F15" s="87" t="s">
        <v>184</v>
      </c>
      <c r="G15" s="88"/>
      <c r="H15" s="255">
        <f>H16</f>
        <v>167.6</v>
      </c>
      <c r="I15" s="394">
        <f>I16</f>
        <v>22.1</v>
      </c>
      <c r="J15" s="415">
        <f>J16</f>
        <v>13.186157517899764</v>
      </c>
    </row>
    <row r="16" spans="1:10" s="182" customFormat="1" ht="14.25">
      <c r="A16" s="89" t="s">
        <v>95</v>
      </c>
      <c r="B16" s="83" t="s">
        <v>60</v>
      </c>
      <c r="C16" s="84" t="s">
        <v>61</v>
      </c>
      <c r="D16" s="85" t="s">
        <v>81</v>
      </c>
      <c r="E16" s="86" t="s">
        <v>180</v>
      </c>
      <c r="F16" s="87" t="s">
        <v>184</v>
      </c>
      <c r="G16" s="88" t="s">
        <v>94</v>
      </c>
      <c r="H16" s="259">
        <v>167.6</v>
      </c>
      <c r="I16" s="391">
        <v>22.1</v>
      </c>
      <c r="J16" s="416">
        <f>I16/H16*100</f>
        <v>13.186157517899764</v>
      </c>
    </row>
    <row r="17" spans="1:10" s="182" customFormat="1" ht="38.25">
      <c r="A17" s="82" t="s">
        <v>120</v>
      </c>
      <c r="B17" s="83" t="s">
        <v>60</v>
      </c>
      <c r="C17" s="84" t="s">
        <v>61</v>
      </c>
      <c r="D17" s="85" t="s">
        <v>81</v>
      </c>
      <c r="E17" s="86" t="s">
        <v>180</v>
      </c>
      <c r="F17" s="87" t="s">
        <v>185</v>
      </c>
      <c r="G17" s="88"/>
      <c r="H17" s="259">
        <f>H18</f>
        <v>1.5</v>
      </c>
      <c r="I17" s="391">
        <f>I18</f>
        <v>0</v>
      </c>
      <c r="J17" s="416">
        <v>0</v>
      </c>
    </row>
    <row r="18" spans="1:10" s="182" customFormat="1" ht="24">
      <c r="A18" s="90" t="s">
        <v>98</v>
      </c>
      <c r="B18" s="83" t="s">
        <v>60</v>
      </c>
      <c r="C18" s="84" t="s">
        <v>61</v>
      </c>
      <c r="D18" s="85" t="s">
        <v>81</v>
      </c>
      <c r="E18" s="86" t="s">
        <v>180</v>
      </c>
      <c r="F18" s="87" t="s">
        <v>185</v>
      </c>
      <c r="G18" s="88" t="s">
        <v>86</v>
      </c>
      <c r="H18" s="259">
        <v>1.5</v>
      </c>
      <c r="I18" s="391">
        <v>0</v>
      </c>
      <c r="J18" s="416">
        <f>I18/H18*100</f>
        <v>0</v>
      </c>
    </row>
    <row r="19" spans="1:10" s="14" customFormat="1" ht="39" customHeight="1">
      <c r="A19" s="136" t="s">
        <v>63</v>
      </c>
      <c r="B19" s="137" t="s">
        <v>60</v>
      </c>
      <c r="C19" s="137" t="s">
        <v>64</v>
      </c>
      <c r="D19" s="138"/>
      <c r="E19" s="138"/>
      <c r="F19" s="138"/>
      <c r="G19" s="138"/>
      <c r="H19" s="371">
        <f>H20+H32</f>
        <v>5297.5</v>
      </c>
      <c r="I19" s="4" t="s">
        <v>309</v>
      </c>
      <c r="J19" s="419">
        <f>I19/H19*100</f>
        <v>23.660217083529968</v>
      </c>
    </row>
    <row r="20" spans="1:10" s="43" customFormat="1" ht="12.75">
      <c r="A20" s="74" t="s">
        <v>92</v>
      </c>
      <c r="B20" s="75" t="s">
        <v>60</v>
      </c>
      <c r="C20" s="76" t="s">
        <v>64</v>
      </c>
      <c r="D20" s="77" t="s">
        <v>36</v>
      </c>
      <c r="E20" s="78"/>
      <c r="F20" s="79"/>
      <c r="G20" s="80"/>
      <c r="H20" s="255">
        <f>H21+H24</f>
        <v>5280.9</v>
      </c>
      <c r="I20" s="420">
        <f>I21+I24</f>
        <v>1249.2</v>
      </c>
      <c r="J20" s="206">
        <f>I20/H20*100</f>
        <v>23.655058796796002</v>
      </c>
    </row>
    <row r="21" spans="1:10" s="14" customFormat="1" ht="12.75">
      <c r="A21" s="74" t="s">
        <v>37</v>
      </c>
      <c r="B21" s="91" t="s">
        <v>60</v>
      </c>
      <c r="C21" s="91" t="s">
        <v>64</v>
      </c>
      <c r="D21" s="77" t="s">
        <v>36</v>
      </c>
      <c r="E21" s="78" t="s">
        <v>180</v>
      </c>
      <c r="F21" s="87"/>
      <c r="G21" s="92"/>
      <c r="H21" s="179">
        <f>H22</f>
        <v>743.2</v>
      </c>
      <c r="I21" s="4" t="s">
        <v>305</v>
      </c>
      <c r="J21" s="415">
        <f>J22</f>
        <v>23.38536060279871</v>
      </c>
    </row>
    <row r="22" spans="1:10" s="14" customFormat="1" ht="43.5" customHeight="1">
      <c r="A22" s="93" t="s">
        <v>93</v>
      </c>
      <c r="B22" s="83" t="s">
        <v>60</v>
      </c>
      <c r="C22" s="84" t="s">
        <v>64</v>
      </c>
      <c r="D22" s="85" t="s">
        <v>36</v>
      </c>
      <c r="E22" s="86" t="s">
        <v>180</v>
      </c>
      <c r="F22" s="87" t="s">
        <v>184</v>
      </c>
      <c r="G22" s="94"/>
      <c r="H22" s="180">
        <f>H23</f>
        <v>743.2</v>
      </c>
      <c r="I22" s="392" t="s">
        <v>305</v>
      </c>
      <c r="J22" s="416">
        <f>J23</f>
        <v>23.38536060279871</v>
      </c>
    </row>
    <row r="23" spans="1:10" s="14" customFormat="1" ht="12">
      <c r="A23" s="95" t="s">
        <v>95</v>
      </c>
      <c r="B23" s="83" t="s">
        <v>60</v>
      </c>
      <c r="C23" s="84" t="s">
        <v>64</v>
      </c>
      <c r="D23" s="85" t="s">
        <v>36</v>
      </c>
      <c r="E23" s="86" t="s">
        <v>180</v>
      </c>
      <c r="F23" s="87" t="s">
        <v>184</v>
      </c>
      <c r="G23" s="88" t="s">
        <v>94</v>
      </c>
      <c r="H23" s="180">
        <v>743.2</v>
      </c>
      <c r="I23" s="392" t="s">
        <v>305</v>
      </c>
      <c r="J23" s="416">
        <f>I23/H23*100</f>
        <v>23.38536060279871</v>
      </c>
    </row>
    <row r="24" spans="1:10" s="14" customFormat="1" ht="12.75">
      <c r="A24" s="74" t="s">
        <v>39</v>
      </c>
      <c r="B24" s="91" t="s">
        <v>60</v>
      </c>
      <c r="C24" s="91" t="s">
        <v>64</v>
      </c>
      <c r="D24" s="77" t="s">
        <v>36</v>
      </c>
      <c r="E24" s="78" t="s">
        <v>87</v>
      </c>
      <c r="F24" s="79" t="s">
        <v>186</v>
      </c>
      <c r="G24" s="92"/>
      <c r="H24" s="179">
        <f>H25+H29+H27</f>
        <v>4537.7</v>
      </c>
      <c r="I24" s="4" t="s">
        <v>308</v>
      </c>
      <c r="J24" s="415">
        <f>I24/H24*100</f>
        <v>23.69923088789475</v>
      </c>
    </row>
    <row r="25" spans="1:10" s="14" customFormat="1" ht="38.25" customHeight="1">
      <c r="A25" s="93" t="s">
        <v>93</v>
      </c>
      <c r="B25" s="96" t="s">
        <v>60</v>
      </c>
      <c r="C25" s="96" t="s">
        <v>64</v>
      </c>
      <c r="D25" s="85" t="s">
        <v>36</v>
      </c>
      <c r="E25" s="86" t="s">
        <v>87</v>
      </c>
      <c r="F25" s="87" t="s">
        <v>184</v>
      </c>
      <c r="G25" s="96"/>
      <c r="H25" s="179">
        <f>H26</f>
        <v>3370.4</v>
      </c>
      <c r="I25" s="4" t="s">
        <v>306</v>
      </c>
      <c r="J25" s="419">
        <f aca="true" t="shared" si="1" ref="J25:J35">I25/H25*100</f>
        <v>22.934963209114645</v>
      </c>
    </row>
    <row r="26" spans="1:10" s="14" customFormat="1" ht="17.25" customHeight="1">
      <c r="A26" s="95" t="s">
        <v>95</v>
      </c>
      <c r="B26" s="96" t="s">
        <v>60</v>
      </c>
      <c r="C26" s="96" t="s">
        <v>64</v>
      </c>
      <c r="D26" s="85" t="s">
        <v>36</v>
      </c>
      <c r="E26" s="86" t="s">
        <v>87</v>
      </c>
      <c r="F26" s="87" t="s">
        <v>184</v>
      </c>
      <c r="G26" s="96" t="s">
        <v>94</v>
      </c>
      <c r="H26" s="180">
        <v>3370.4</v>
      </c>
      <c r="I26" s="392" t="s">
        <v>306</v>
      </c>
      <c r="J26" s="416">
        <f t="shared" si="1"/>
        <v>22.934963209114645</v>
      </c>
    </row>
    <row r="27" spans="1:10" s="14" customFormat="1" ht="34.5" customHeight="1">
      <c r="A27" s="334" t="s">
        <v>93</v>
      </c>
      <c r="B27" s="92" t="s">
        <v>60</v>
      </c>
      <c r="C27" s="92" t="s">
        <v>64</v>
      </c>
      <c r="D27" s="77" t="s">
        <v>36</v>
      </c>
      <c r="E27" s="78" t="s">
        <v>87</v>
      </c>
      <c r="F27" s="79" t="s">
        <v>234</v>
      </c>
      <c r="G27" s="92"/>
      <c r="H27" s="179">
        <f>H28</f>
        <v>162.3</v>
      </c>
      <c r="I27" s="4" t="s">
        <v>307</v>
      </c>
      <c r="J27" s="419">
        <f t="shared" si="1"/>
        <v>22.119531731361675</v>
      </c>
    </row>
    <row r="28" spans="1:10" s="14" customFormat="1" ht="24" customHeight="1">
      <c r="A28" s="95" t="s">
        <v>251</v>
      </c>
      <c r="B28" s="96" t="s">
        <v>60</v>
      </c>
      <c r="C28" s="96" t="s">
        <v>64</v>
      </c>
      <c r="D28" s="85" t="s">
        <v>36</v>
      </c>
      <c r="E28" s="86" t="s">
        <v>87</v>
      </c>
      <c r="F28" s="87" t="s">
        <v>234</v>
      </c>
      <c r="G28" s="96" t="s">
        <v>94</v>
      </c>
      <c r="H28" s="180">
        <v>162.3</v>
      </c>
      <c r="I28" s="392" t="s">
        <v>307</v>
      </c>
      <c r="J28" s="416">
        <f t="shared" si="1"/>
        <v>22.119531731361675</v>
      </c>
    </row>
    <row r="29" spans="1:10" s="14" customFormat="1" ht="40.5" customHeight="1">
      <c r="A29" s="93" t="s">
        <v>96</v>
      </c>
      <c r="B29" s="97" t="s">
        <v>60</v>
      </c>
      <c r="C29" s="97" t="s">
        <v>64</v>
      </c>
      <c r="D29" s="85" t="s">
        <v>36</v>
      </c>
      <c r="E29" s="86" t="s">
        <v>87</v>
      </c>
      <c r="F29" s="87" t="s">
        <v>185</v>
      </c>
      <c r="G29" s="98"/>
      <c r="H29" s="372">
        <f>H30+H31</f>
        <v>1005</v>
      </c>
      <c r="I29" s="394">
        <f>I30+I31</f>
        <v>266.5</v>
      </c>
      <c r="J29" s="415">
        <f t="shared" si="1"/>
        <v>26.51741293532338</v>
      </c>
    </row>
    <row r="30" spans="1:10" s="14" customFormat="1" ht="24">
      <c r="A30" s="90" t="s">
        <v>98</v>
      </c>
      <c r="B30" s="98" t="s">
        <v>60</v>
      </c>
      <c r="C30" s="98" t="s">
        <v>64</v>
      </c>
      <c r="D30" s="85" t="s">
        <v>36</v>
      </c>
      <c r="E30" s="86" t="s">
        <v>87</v>
      </c>
      <c r="F30" s="87" t="s">
        <v>185</v>
      </c>
      <c r="G30" s="96" t="s">
        <v>97</v>
      </c>
      <c r="H30" s="373">
        <v>970</v>
      </c>
      <c r="I30" s="391">
        <v>245.1</v>
      </c>
      <c r="J30" s="416">
        <f t="shared" si="1"/>
        <v>25.268041237113405</v>
      </c>
    </row>
    <row r="31" spans="1:10" s="14" customFormat="1" ht="12">
      <c r="A31" s="90" t="s">
        <v>99</v>
      </c>
      <c r="B31" s="98" t="s">
        <v>60</v>
      </c>
      <c r="C31" s="98" t="s">
        <v>64</v>
      </c>
      <c r="D31" s="85" t="s">
        <v>36</v>
      </c>
      <c r="E31" s="86" t="s">
        <v>87</v>
      </c>
      <c r="F31" s="87" t="s">
        <v>185</v>
      </c>
      <c r="G31" s="96" t="s">
        <v>86</v>
      </c>
      <c r="H31" s="373">
        <v>35</v>
      </c>
      <c r="I31" s="391">
        <v>21.4</v>
      </c>
      <c r="J31" s="416">
        <f t="shared" si="1"/>
        <v>61.142857142857146</v>
      </c>
    </row>
    <row r="32" spans="1:10" s="14" customFormat="1" ht="12">
      <c r="A32" s="185" t="s">
        <v>82</v>
      </c>
      <c r="B32" s="183" t="s">
        <v>60</v>
      </c>
      <c r="C32" s="184" t="s">
        <v>64</v>
      </c>
      <c r="D32" s="77" t="s">
        <v>41</v>
      </c>
      <c r="E32" s="86"/>
      <c r="F32" s="87"/>
      <c r="G32" s="99"/>
      <c r="H32" s="372">
        <f aca="true" t="shared" si="2" ref="H32:I34">H33</f>
        <v>16.6</v>
      </c>
      <c r="I32" s="394">
        <f t="shared" si="2"/>
        <v>4.2</v>
      </c>
      <c r="J32" s="415">
        <f t="shared" si="1"/>
        <v>25.301204819277107</v>
      </c>
    </row>
    <row r="33" spans="1:10" s="14" customFormat="1" ht="38.25">
      <c r="A33" s="41" t="s">
        <v>187</v>
      </c>
      <c r="B33" s="44" t="s">
        <v>60</v>
      </c>
      <c r="C33" s="45" t="s">
        <v>64</v>
      </c>
      <c r="D33" s="46" t="s">
        <v>41</v>
      </c>
      <c r="E33" s="47" t="s">
        <v>180</v>
      </c>
      <c r="F33" s="52"/>
      <c r="G33" s="186"/>
      <c r="H33" s="372">
        <f t="shared" si="2"/>
        <v>16.6</v>
      </c>
      <c r="I33" s="394">
        <f t="shared" si="2"/>
        <v>4.2</v>
      </c>
      <c r="J33" s="415">
        <f t="shared" si="1"/>
        <v>25.301204819277107</v>
      </c>
    </row>
    <row r="34" spans="1:10" s="14" customFormat="1" ht="48">
      <c r="A34" s="187" t="s">
        <v>188</v>
      </c>
      <c r="B34" s="25" t="s">
        <v>60</v>
      </c>
      <c r="C34" s="26" t="s">
        <v>64</v>
      </c>
      <c r="D34" s="27" t="s">
        <v>41</v>
      </c>
      <c r="E34" s="28" t="s">
        <v>180</v>
      </c>
      <c r="F34" s="29" t="s">
        <v>191</v>
      </c>
      <c r="G34" s="188"/>
      <c r="H34" s="373">
        <f t="shared" si="2"/>
        <v>16.6</v>
      </c>
      <c r="I34" s="391">
        <f t="shared" si="2"/>
        <v>4.2</v>
      </c>
      <c r="J34" s="416">
        <f t="shared" si="1"/>
        <v>25.301204819277107</v>
      </c>
    </row>
    <row r="35" spans="1:10" s="14" customFormat="1" ht="12.75">
      <c r="A35" s="189" t="s">
        <v>189</v>
      </c>
      <c r="B35" s="25" t="s">
        <v>60</v>
      </c>
      <c r="C35" s="26" t="s">
        <v>64</v>
      </c>
      <c r="D35" s="27" t="s">
        <v>41</v>
      </c>
      <c r="E35" s="28" t="s">
        <v>180</v>
      </c>
      <c r="F35" s="29" t="s">
        <v>191</v>
      </c>
      <c r="G35" s="188" t="s">
        <v>183</v>
      </c>
      <c r="H35" s="373">
        <v>16.6</v>
      </c>
      <c r="I35" s="391">
        <v>4.2</v>
      </c>
      <c r="J35" s="416">
        <f t="shared" si="1"/>
        <v>25.301204819277107</v>
      </c>
    </row>
    <row r="36" spans="1:10" s="14" customFormat="1" ht="35.25" customHeight="1">
      <c r="A36" s="232" t="s">
        <v>193</v>
      </c>
      <c r="B36" s="233" t="s">
        <v>60</v>
      </c>
      <c r="C36" s="234" t="s">
        <v>149</v>
      </c>
      <c r="D36" s="235"/>
      <c r="E36" s="236"/>
      <c r="F36" s="237"/>
      <c r="G36" s="238"/>
      <c r="H36" s="374">
        <f aca="true" t="shared" si="3" ref="H36:J39">H37</f>
        <v>19.3</v>
      </c>
      <c r="I36" s="394">
        <f t="shared" si="3"/>
        <v>4.9</v>
      </c>
      <c r="J36" s="415">
        <f t="shared" si="3"/>
        <v>25.38860103626943</v>
      </c>
    </row>
    <row r="37" spans="1:10" s="14" customFormat="1" ht="12.75">
      <c r="A37" s="41" t="s">
        <v>82</v>
      </c>
      <c r="B37" s="44" t="s">
        <v>60</v>
      </c>
      <c r="C37" s="45" t="s">
        <v>149</v>
      </c>
      <c r="D37" s="46" t="s">
        <v>41</v>
      </c>
      <c r="E37" s="47"/>
      <c r="F37" s="52"/>
      <c r="G37" s="55"/>
      <c r="H37" s="375">
        <f t="shared" si="3"/>
        <v>19.3</v>
      </c>
      <c r="I37" s="394">
        <f t="shared" si="3"/>
        <v>4.9</v>
      </c>
      <c r="J37" s="415">
        <f t="shared" si="3"/>
        <v>25.38860103626943</v>
      </c>
    </row>
    <row r="38" spans="1:10" s="14" customFormat="1" ht="38.25">
      <c r="A38" s="41" t="s">
        <v>187</v>
      </c>
      <c r="B38" s="44" t="s">
        <v>60</v>
      </c>
      <c r="C38" s="45" t="s">
        <v>149</v>
      </c>
      <c r="D38" s="46" t="s">
        <v>41</v>
      </c>
      <c r="E38" s="47" t="s">
        <v>180</v>
      </c>
      <c r="F38" s="29"/>
      <c r="G38" s="30"/>
      <c r="H38" s="375">
        <f t="shared" si="3"/>
        <v>19.3</v>
      </c>
      <c r="I38" s="394">
        <f t="shared" si="3"/>
        <v>4.9</v>
      </c>
      <c r="J38" s="415">
        <f t="shared" si="3"/>
        <v>25.38860103626943</v>
      </c>
    </row>
    <row r="39" spans="1:10" s="14" customFormat="1" ht="48">
      <c r="A39" s="197" t="s">
        <v>10</v>
      </c>
      <c r="B39" s="25" t="s">
        <v>60</v>
      </c>
      <c r="C39" s="26" t="s">
        <v>149</v>
      </c>
      <c r="D39" s="27" t="s">
        <v>41</v>
      </c>
      <c r="E39" s="28" t="s">
        <v>180</v>
      </c>
      <c r="F39" s="29" t="s">
        <v>195</v>
      </c>
      <c r="G39" s="30"/>
      <c r="H39" s="376">
        <f t="shared" si="3"/>
        <v>19.3</v>
      </c>
      <c r="I39" s="391">
        <f t="shared" si="3"/>
        <v>4.9</v>
      </c>
      <c r="J39" s="416">
        <f t="shared" si="3"/>
        <v>25.38860103626943</v>
      </c>
    </row>
    <row r="40" spans="1:10" s="14" customFormat="1" ht="12.75">
      <c r="A40" s="189" t="s">
        <v>82</v>
      </c>
      <c r="B40" s="25" t="s">
        <v>60</v>
      </c>
      <c r="C40" s="26" t="s">
        <v>149</v>
      </c>
      <c r="D40" s="27" t="s">
        <v>41</v>
      </c>
      <c r="E40" s="28" t="s">
        <v>180</v>
      </c>
      <c r="F40" s="29" t="s">
        <v>195</v>
      </c>
      <c r="G40" s="30" t="s">
        <v>183</v>
      </c>
      <c r="H40" s="376">
        <v>19.3</v>
      </c>
      <c r="I40" s="394">
        <v>4.9</v>
      </c>
      <c r="J40" s="416">
        <f>I40/H40*100</f>
        <v>25.38860103626943</v>
      </c>
    </row>
    <row r="41" spans="1:10" s="14" customFormat="1" ht="11.25" customHeight="1">
      <c r="A41" s="339" t="s">
        <v>276</v>
      </c>
      <c r="B41" s="158" t="s">
        <v>60</v>
      </c>
      <c r="C41" s="340" t="s">
        <v>67</v>
      </c>
      <c r="D41" s="341" t="s">
        <v>278</v>
      </c>
      <c r="E41" s="342"/>
      <c r="F41" s="343"/>
      <c r="G41" s="344"/>
      <c r="H41" s="377">
        <f>H42</f>
        <v>376.4</v>
      </c>
      <c r="I41" s="394">
        <f>I42</f>
        <v>0</v>
      </c>
      <c r="J41" s="415">
        <f>I41/H41*100</f>
        <v>0</v>
      </c>
    </row>
    <row r="42" spans="1:10" s="14" customFormat="1" ht="11.25" customHeight="1">
      <c r="A42" s="189" t="s">
        <v>277</v>
      </c>
      <c r="B42" s="25" t="s">
        <v>60</v>
      </c>
      <c r="C42" s="26" t="s">
        <v>67</v>
      </c>
      <c r="D42" s="27" t="s">
        <v>278</v>
      </c>
      <c r="E42" s="28" t="s">
        <v>180</v>
      </c>
      <c r="F42" s="29" t="s">
        <v>279</v>
      </c>
      <c r="G42" s="30"/>
      <c r="H42" s="376">
        <f>H43</f>
        <v>376.4</v>
      </c>
      <c r="I42" s="394">
        <f>I43</f>
        <v>0</v>
      </c>
      <c r="J42" s="416">
        <f>I42/H42*100</f>
        <v>0</v>
      </c>
    </row>
    <row r="43" spans="1:10" s="14" customFormat="1" ht="25.5">
      <c r="A43" s="82" t="s">
        <v>98</v>
      </c>
      <c r="B43" s="25" t="s">
        <v>60</v>
      </c>
      <c r="C43" s="26" t="s">
        <v>67</v>
      </c>
      <c r="D43" s="27" t="s">
        <v>278</v>
      </c>
      <c r="E43" s="28" t="s">
        <v>180</v>
      </c>
      <c r="F43" s="29" t="s">
        <v>279</v>
      </c>
      <c r="G43" s="30" t="s">
        <v>97</v>
      </c>
      <c r="H43" s="376">
        <v>376.4</v>
      </c>
      <c r="I43" s="394">
        <v>0</v>
      </c>
      <c r="J43" s="416">
        <f>I43/H43*100</f>
        <v>0</v>
      </c>
    </row>
    <row r="44" spans="1:11" s="14" customFormat="1" ht="12.75">
      <c r="A44" s="139" t="s">
        <v>54</v>
      </c>
      <c r="B44" s="131" t="s">
        <v>100</v>
      </c>
      <c r="C44" s="132" t="s">
        <v>42</v>
      </c>
      <c r="D44" s="140"/>
      <c r="E44" s="141"/>
      <c r="F44" s="142"/>
      <c r="G44" s="143"/>
      <c r="H44" s="378">
        <f aca="true" t="shared" si="4" ref="H44:J46">H45</f>
        <v>50</v>
      </c>
      <c r="I44" s="391">
        <f t="shared" si="4"/>
        <v>0</v>
      </c>
      <c r="J44" s="416">
        <f t="shared" si="4"/>
        <v>0</v>
      </c>
      <c r="K44" s="12"/>
    </row>
    <row r="45" spans="1:10" s="43" customFormat="1" ht="12.75">
      <c r="A45" s="74" t="s">
        <v>54</v>
      </c>
      <c r="B45" s="75" t="s">
        <v>60</v>
      </c>
      <c r="C45" s="76" t="s">
        <v>42</v>
      </c>
      <c r="D45" s="77" t="s">
        <v>52</v>
      </c>
      <c r="E45" s="78"/>
      <c r="F45" s="79"/>
      <c r="G45" s="80"/>
      <c r="H45" s="255">
        <f t="shared" si="4"/>
        <v>50</v>
      </c>
      <c r="I45" s="421">
        <f t="shared" si="4"/>
        <v>0</v>
      </c>
      <c r="J45" s="208">
        <f t="shared" si="4"/>
        <v>0</v>
      </c>
    </row>
    <row r="46" spans="1:11" s="14" customFormat="1" ht="14.25" customHeight="1">
      <c r="A46" s="74" t="s">
        <v>53</v>
      </c>
      <c r="B46" s="83" t="s">
        <v>60</v>
      </c>
      <c r="C46" s="84" t="s">
        <v>42</v>
      </c>
      <c r="D46" s="77" t="s">
        <v>52</v>
      </c>
      <c r="E46" s="78" t="s">
        <v>180</v>
      </c>
      <c r="F46" s="87"/>
      <c r="G46" s="88"/>
      <c r="H46" s="179">
        <f t="shared" si="4"/>
        <v>50</v>
      </c>
      <c r="I46" s="391">
        <f t="shared" si="4"/>
        <v>0</v>
      </c>
      <c r="J46" s="416">
        <f t="shared" si="4"/>
        <v>0</v>
      </c>
      <c r="K46" s="12"/>
    </row>
    <row r="47" spans="1:11" s="14" customFormat="1" ht="22.5" customHeight="1">
      <c r="A47" s="103" t="s">
        <v>101</v>
      </c>
      <c r="B47" s="83" t="s">
        <v>60</v>
      </c>
      <c r="C47" s="84" t="s">
        <v>42</v>
      </c>
      <c r="D47" s="85" t="s">
        <v>52</v>
      </c>
      <c r="E47" s="86" t="s">
        <v>180</v>
      </c>
      <c r="F47" s="87" t="s">
        <v>196</v>
      </c>
      <c r="G47" s="88"/>
      <c r="H47" s="180">
        <f>H48</f>
        <v>50</v>
      </c>
      <c r="I47" s="391">
        <f>I48</f>
        <v>0</v>
      </c>
      <c r="J47" s="416">
        <f>I47/H47*100</f>
        <v>0</v>
      </c>
      <c r="K47" s="12"/>
    </row>
    <row r="48" spans="1:11" s="14" customFormat="1" ht="16.5" customHeight="1">
      <c r="A48" s="104" t="s">
        <v>102</v>
      </c>
      <c r="B48" s="83" t="s">
        <v>60</v>
      </c>
      <c r="C48" s="84" t="s">
        <v>42</v>
      </c>
      <c r="D48" s="85" t="s">
        <v>52</v>
      </c>
      <c r="E48" s="86" t="s">
        <v>180</v>
      </c>
      <c r="F48" s="87" t="s">
        <v>196</v>
      </c>
      <c r="G48" s="88" t="s">
        <v>103</v>
      </c>
      <c r="H48" s="180">
        <v>50</v>
      </c>
      <c r="I48" s="391">
        <v>0</v>
      </c>
      <c r="J48" s="416">
        <f>I48/H48*100</f>
        <v>0</v>
      </c>
      <c r="K48" s="12"/>
    </row>
    <row r="49" spans="1:11" s="14" customFormat="1" ht="12.75">
      <c r="A49" s="139" t="s">
        <v>70</v>
      </c>
      <c r="B49" s="131" t="s">
        <v>60</v>
      </c>
      <c r="C49" s="132" t="s">
        <v>43</v>
      </c>
      <c r="D49" s="140"/>
      <c r="E49" s="141"/>
      <c r="F49" s="142"/>
      <c r="G49" s="143"/>
      <c r="H49" s="378">
        <f>H50+H58+H76+H79</f>
        <v>1053.9</v>
      </c>
      <c r="I49" s="394">
        <f>I50+I58+I76</f>
        <v>284.6</v>
      </c>
      <c r="J49" s="415">
        <f>I49/H49*100</f>
        <v>27.00445962615049</v>
      </c>
      <c r="K49" s="12"/>
    </row>
    <row r="50" spans="1:11" s="14" customFormat="1" ht="30" customHeight="1">
      <c r="A50" s="144" t="s">
        <v>150</v>
      </c>
      <c r="B50" s="92" t="s">
        <v>60</v>
      </c>
      <c r="C50" s="92" t="s">
        <v>43</v>
      </c>
      <c r="D50" s="77" t="s">
        <v>60</v>
      </c>
      <c r="E50" s="78"/>
      <c r="F50" s="79"/>
      <c r="G50" s="92"/>
      <c r="H50" s="179">
        <f>H51</f>
        <v>540</v>
      </c>
      <c r="I50" s="391">
        <f>I51</f>
        <v>207.3</v>
      </c>
      <c r="J50" s="416">
        <f>J51</f>
        <v>38.388888888888886</v>
      </c>
      <c r="K50" s="12"/>
    </row>
    <row r="51" spans="1:11" s="14" customFormat="1" ht="50.25" customHeight="1">
      <c r="A51" s="149" t="s">
        <v>151</v>
      </c>
      <c r="B51" s="92" t="s">
        <v>60</v>
      </c>
      <c r="C51" s="92" t="s">
        <v>43</v>
      </c>
      <c r="D51" s="77" t="s">
        <v>60</v>
      </c>
      <c r="E51" s="78" t="s">
        <v>180</v>
      </c>
      <c r="F51" s="79"/>
      <c r="G51" s="111"/>
      <c r="H51" s="179">
        <f>H52+H54+H56</f>
        <v>540</v>
      </c>
      <c r="I51" s="391">
        <f>I52+I54+I56</f>
        <v>207.3</v>
      </c>
      <c r="J51" s="416">
        <f>I51/H51*100</f>
        <v>38.388888888888886</v>
      </c>
      <c r="K51" s="12"/>
    </row>
    <row r="52" spans="1:10" s="43" customFormat="1" ht="92.25" customHeight="1">
      <c r="A52" s="146" t="s">
        <v>197</v>
      </c>
      <c r="B52" s="83" t="s">
        <v>60</v>
      </c>
      <c r="C52" s="84" t="s">
        <v>43</v>
      </c>
      <c r="D52" s="85" t="s">
        <v>60</v>
      </c>
      <c r="E52" s="86" t="s">
        <v>180</v>
      </c>
      <c r="F52" s="87" t="s">
        <v>200</v>
      </c>
      <c r="G52" s="94"/>
      <c r="H52" s="259">
        <f>H53</f>
        <v>350</v>
      </c>
      <c r="I52" s="393">
        <f>I53</f>
        <v>126.4</v>
      </c>
      <c r="J52" s="417">
        <f>J53</f>
        <v>36.114285714285714</v>
      </c>
    </row>
    <row r="53" spans="1:10" s="43" customFormat="1" ht="24" customHeight="1">
      <c r="A53" s="82" t="s">
        <v>98</v>
      </c>
      <c r="B53" s="83" t="s">
        <v>60</v>
      </c>
      <c r="C53" s="84" t="s">
        <v>43</v>
      </c>
      <c r="D53" s="85" t="s">
        <v>60</v>
      </c>
      <c r="E53" s="86" t="s">
        <v>180</v>
      </c>
      <c r="F53" s="87" t="s">
        <v>200</v>
      </c>
      <c r="G53" s="94" t="s">
        <v>87</v>
      </c>
      <c r="H53" s="259">
        <v>350</v>
      </c>
      <c r="I53" s="393">
        <v>126.4</v>
      </c>
      <c r="J53" s="417">
        <f>I53/H53*100</f>
        <v>36.114285714285714</v>
      </c>
    </row>
    <row r="54" spans="1:11" s="14" customFormat="1" ht="50.25" customHeight="1">
      <c r="A54" s="146" t="s">
        <v>152</v>
      </c>
      <c r="B54" s="97" t="s">
        <v>60</v>
      </c>
      <c r="C54" s="97" t="s">
        <v>43</v>
      </c>
      <c r="D54" s="85" t="s">
        <v>60</v>
      </c>
      <c r="E54" s="86" t="s">
        <v>180</v>
      </c>
      <c r="F54" s="87" t="s">
        <v>201</v>
      </c>
      <c r="G54" s="96"/>
      <c r="H54" s="373">
        <f>H55</f>
        <v>40</v>
      </c>
      <c r="I54" s="391">
        <f>I55</f>
        <v>0</v>
      </c>
      <c r="J54" s="416">
        <f>J55</f>
        <v>0</v>
      </c>
      <c r="K54" s="12"/>
    </row>
    <row r="55" spans="1:11" s="14" customFormat="1" ht="26.25" customHeight="1">
      <c r="A55" s="82" t="s">
        <v>98</v>
      </c>
      <c r="B55" s="97" t="s">
        <v>60</v>
      </c>
      <c r="C55" s="147" t="s">
        <v>43</v>
      </c>
      <c r="D55" s="85" t="s">
        <v>60</v>
      </c>
      <c r="E55" s="86" t="s">
        <v>180</v>
      </c>
      <c r="F55" s="87" t="s">
        <v>201</v>
      </c>
      <c r="G55" s="99" t="s">
        <v>97</v>
      </c>
      <c r="H55" s="373">
        <v>40</v>
      </c>
      <c r="I55" s="391">
        <v>0</v>
      </c>
      <c r="J55" s="416">
        <f>I55/H55*100</f>
        <v>0</v>
      </c>
      <c r="K55" s="12"/>
    </row>
    <row r="56" spans="1:10" s="51" customFormat="1" ht="50.25" customHeight="1">
      <c r="A56" s="146" t="s">
        <v>153</v>
      </c>
      <c r="B56" s="83" t="s">
        <v>60</v>
      </c>
      <c r="C56" s="84" t="s">
        <v>43</v>
      </c>
      <c r="D56" s="85" t="s">
        <v>60</v>
      </c>
      <c r="E56" s="86" t="s">
        <v>180</v>
      </c>
      <c r="F56" s="87" t="s">
        <v>202</v>
      </c>
      <c r="G56" s="88"/>
      <c r="H56" s="259">
        <f>H57</f>
        <v>150</v>
      </c>
      <c r="I56" s="391">
        <f>I57</f>
        <v>80.9</v>
      </c>
      <c r="J56" s="416">
        <f>J57</f>
        <v>53.93333333333333</v>
      </c>
    </row>
    <row r="57" spans="1:10" s="51" customFormat="1" ht="27" customHeight="1">
      <c r="A57" s="82" t="s">
        <v>98</v>
      </c>
      <c r="B57" s="83" t="s">
        <v>60</v>
      </c>
      <c r="C57" s="84" t="s">
        <v>43</v>
      </c>
      <c r="D57" s="85" t="s">
        <v>60</v>
      </c>
      <c r="E57" s="86" t="s">
        <v>180</v>
      </c>
      <c r="F57" s="87" t="s">
        <v>202</v>
      </c>
      <c r="G57" s="88" t="s">
        <v>97</v>
      </c>
      <c r="H57" s="259">
        <v>150</v>
      </c>
      <c r="I57" s="391">
        <v>80.9</v>
      </c>
      <c r="J57" s="416">
        <f>I57/H57*100</f>
        <v>53.93333333333333</v>
      </c>
    </row>
    <row r="58" spans="1:10" s="51" customFormat="1" ht="30" customHeight="1">
      <c r="A58" s="144" t="s">
        <v>154</v>
      </c>
      <c r="B58" s="75" t="s">
        <v>60</v>
      </c>
      <c r="C58" s="76" t="s">
        <v>43</v>
      </c>
      <c r="D58" s="77" t="s">
        <v>62</v>
      </c>
      <c r="E58" s="86"/>
      <c r="F58" s="87"/>
      <c r="G58" s="88"/>
      <c r="H58" s="379">
        <f>H59+H66+H71</f>
        <v>405</v>
      </c>
      <c r="I58" s="394">
        <f>I59+I66+I71</f>
        <v>57</v>
      </c>
      <c r="J58" s="415">
        <f>I58/H58*100</f>
        <v>14.074074074074074</v>
      </c>
    </row>
    <row r="59" spans="1:10" s="51" customFormat="1" ht="28.5" customHeight="1">
      <c r="A59" s="149" t="s">
        <v>155</v>
      </c>
      <c r="B59" s="75" t="s">
        <v>60</v>
      </c>
      <c r="C59" s="76" t="s">
        <v>43</v>
      </c>
      <c r="D59" s="77" t="s">
        <v>62</v>
      </c>
      <c r="E59" s="78" t="s">
        <v>180</v>
      </c>
      <c r="F59" s="79"/>
      <c r="G59" s="88"/>
      <c r="H59" s="379">
        <f>H60+H62+H64</f>
        <v>160</v>
      </c>
      <c r="I59" s="394">
        <f>I60+I62+I64</f>
        <v>3.2</v>
      </c>
      <c r="J59" s="415">
        <f>I59/H59*100</f>
        <v>2</v>
      </c>
    </row>
    <row r="60" spans="1:10" s="51" customFormat="1" ht="28.5" customHeight="1">
      <c r="A60" s="145" t="s">
        <v>240</v>
      </c>
      <c r="B60" s="83" t="s">
        <v>60</v>
      </c>
      <c r="C60" s="84" t="s">
        <v>43</v>
      </c>
      <c r="D60" s="85" t="s">
        <v>62</v>
      </c>
      <c r="E60" s="86" t="s">
        <v>180</v>
      </c>
      <c r="F60" s="87"/>
      <c r="G60" s="88"/>
      <c r="H60" s="380">
        <f>H61</f>
        <v>90</v>
      </c>
      <c r="I60" s="391">
        <f>I61</f>
        <v>0</v>
      </c>
      <c r="J60" s="416">
        <f>J61</f>
        <v>0</v>
      </c>
    </row>
    <row r="61" spans="1:10" s="51" customFormat="1" ht="28.5" customHeight="1">
      <c r="A61" s="82" t="s">
        <v>98</v>
      </c>
      <c r="B61" s="83" t="s">
        <v>60</v>
      </c>
      <c r="C61" s="84" t="s">
        <v>43</v>
      </c>
      <c r="D61" s="85" t="s">
        <v>62</v>
      </c>
      <c r="E61" s="86" t="s">
        <v>180</v>
      </c>
      <c r="F61" s="87" t="s">
        <v>203</v>
      </c>
      <c r="G61" s="88" t="s">
        <v>97</v>
      </c>
      <c r="H61" s="380">
        <v>90</v>
      </c>
      <c r="I61" s="391">
        <v>0</v>
      </c>
      <c r="J61" s="416">
        <f>I61/H61*100</f>
        <v>0</v>
      </c>
    </row>
    <row r="62" spans="1:10" s="51" customFormat="1" ht="51">
      <c r="A62" s="145" t="s">
        <v>156</v>
      </c>
      <c r="B62" s="83" t="s">
        <v>60</v>
      </c>
      <c r="C62" s="84" t="s">
        <v>43</v>
      </c>
      <c r="D62" s="85" t="s">
        <v>62</v>
      </c>
      <c r="E62" s="86" t="s">
        <v>180</v>
      </c>
      <c r="F62" s="79"/>
      <c r="G62" s="80"/>
      <c r="H62" s="380">
        <f>H63</f>
        <v>50</v>
      </c>
      <c r="I62" s="391">
        <f>I63</f>
        <v>3.2</v>
      </c>
      <c r="J62" s="416">
        <f>J63</f>
        <v>6.4</v>
      </c>
    </row>
    <row r="63" spans="1:10" s="51" customFormat="1" ht="25.5">
      <c r="A63" s="82" t="s">
        <v>98</v>
      </c>
      <c r="B63" s="83" t="s">
        <v>60</v>
      </c>
      <c r="C63" s="84" t="s">
        <v>43</v>
      </c>
      <c r="D63" s="85" t="s">
        <v>62</v>
      </c>
      <c r="E63" s="86" t="s">
        <v>180</v>
      </c>
      <c r="F63" s="29" t="s">
        <v>204</v>
      </c>
      <c r="G63" s="88" t="s">
        <v>97</v>
      </c>
      <c r="H63" s="380">
        <v>50</v>
      </c>
      <c r="I63" s="391">
        <v>3.2</v>
      </c>
      <c r="J63" s="416">
        <f>I63/H63*100</f>
        <v>6.4</v>
      </c>
    </row>
    <row r="64" spans="1:10" s="51" customFormat="1" ht="14.25">
      <c r="A64" s="198" t="s">
        <v>157</v>
      </c>
      <c r="B64" s="83" t="s">
        <v>60</v>
      </c>
      <c r="C64" s="84" t="s">
        <v>43</v>
      </c>
      <c r="D64" s="85" t="s">
        <v>62</v>
      </c>
      <c r="E64" s="86" t="s">
        <v>180</v>
      </c>
      <c r="F64" s="29"/>
      <c r="G64" s="88"/>
      <c r="H64" s="380">
        <f>H65</f>
        <v>20</v>
      </c>
      <c r="I64" s="391">
        <f>I65</f>
        <v>0</v>
      </c>
      <c r="J64" s="416">
        <f>J65</f>
        <v>0</v>
      </c>
    </row>
    <row r="65" spans="1:10" s="51" customFormat="1" ht="24">
      <c r="A65" s="90" t="s">
        <v>98</v>
      </c>
      <c r="B65" s="83" t="s">
        <v>60</v>
      </c>
      <c r="C65" s="84" t="s">
        <v>43</v>
      </c>
      <c r="D65" s="85" t="s">
        <v>62</v>
      </c>
      <c r="E65" s="86" t="s">
        <v>180</v>
      </c>
      <c r="F65" s="29" t="s">
        <v>205</v>
      </c>
      <c r="G65" s="88" t="s">
        <v>97</v>
      </c>
      <c r="H65" s="380">
        <v>20</v>
      </c>
      <c r="I65" s="391">
        <v>0</v>
      </c>
      <c r="J65" s="416">
        <f>I65/H65*100</f>
        <v>0</v>
      </c>
    </row>
    <row r="66" spans="1:10" s="43" customFormat="1" ht="27" customHeight="1">
      <c r="A66" s="149" t="s">
        <v>158</v>
      </c>
      <c r="B66" s="75" t="s">
        <v>60</v>
      </c>
      <c r="C66" s="76" t="s">
        <v>43</v>
      </c>
      <c r="D66" s="77" t="s">
        <v>62</v>
      </c>
      <c r="E66" s="78" t="s">
        <v>87</v>
      </c>
      <c r="F66" s="79"/>
      <c r="G66" s="80"/>
      <c r="H66" s="379">
        <f>H67+H69</f>
        <v>125</v>
      </c>
      <c r="I66" s="422">
        <f>I67+I69</f>
        <v>0</v>
      </c>
      <c r="J66" s="206">
        <f>I66/H66*100</f>
        <v>0</v>
      </c>
    </row>
    <row r="67" spans="1:11" s="14" customFormat="1" ht="12">
      <c r="A67" s="89" t="s">
        <v>159</v>
      </c>
      <c r="B67" s="97" t="s">
        <v>60</v>
      </c>
      <c r="C67" s="97" t="s">
        <v>43</v>
      </c>
      <c r="D67" s="85" t="s">
        <v>62</v>
      </c>
      <c r="E67" s="86" t="s">
        <v>87</v>
      </c>
      <c r="F67" s="87" t="s">
        <v>206</v>
      </c>
      <c r="G67" s="96"/>
      <c r="H67" s="381">
        <f>H68</f>
        <v>100</v>
      </c>
      <c r="I67" s="391">
        <f>I68</f>
        <v>0</v>
      </c>
      <c r="J67" s="416">
        <f>J68</f>
        <v>0</v>
      </c>
      <c r="K67" s="12"/>
    </row>
    <row r="68" spans="1:11" s="14" customFormat="1" ht="24">
      <c r="A68" s="90" t="s">
        <v>98</v>
      </c>
      <c r="B68" s="97" t="s">
        <v>60</v>
      </c>
      <c r="C68" s="97" t="s">
        <v>43</v>
      </c>
      <c r="D68" s="85" t="s">
        <v>62</v>
      </c>
      <c r="E68" s="86" t="s">
        <v>87</v>
      </c>
      <c r="F68" s="87" t="s">
        <v>206</v>
      </c>
      <c r="G68" s="96" t="s">
        <v>97</v>
      </c>
      <c r="H68" s="381">
        <v>100</v>
      </c>
      <c r="I68" s="391">
        <v>0</v>
      </c>
      <c r="J68" s="416">
        <f>I68/H68*100</f>
        <v>0</v>
      </c>
      <c r="K68" s="12"/>
    </row>
    <row r="69" spans="1:11" s="14" customFormat="1" ht="24">
      <c r="A69" s="89" t="s">
        <v>160</v>
      </c>
      <c r="B69" s="97" t="s">
        <v>60</v>
      </c>
      <c r="C69" s="97" t="s">
        <v>43</v>
      </c>
      <c r="D69" s="85" t="s">
        <v>62</v>
      </c>
      <c r="E69" s="86" t="s">
        <v>87</v>
      </c>
      <c r="F69" s="87" t="s">
        <v>207</v>
      </c>
      <c r="G69" s="106"/>
      <c r="H69" s="381">
        <f>H70</f>
        <v>25</v>
      </c>
      <c r="I69" s="391">
        <f>I70</f>
        <v>0</v>
      </c>
      <c r="J69" s="416">
        <f>J70</f>
        <v>0</v>
      </c>
      <c r="K69" s="12"/>
    </row>
    <row r="70" spans="1:11" s="14" customFormat="1" ht="24">
      <c r="A70" s="90" t="s">
        <v>98</v>
      </c>
      <c r="B70" s="97" t="s">
        <v>60</v>
      </c>
      <c r="C70" s="97" t="s">
        <v>43</v>
      </c>
      <c r="D70" s="85" t="s">
        <v>62</v>
      </c>
      <c r="E70" s="86" t="s">
        <v>87</v>
      </c>
      <c r="F70" s="87" t="s">
        <v>207</v>
      </c>
      <c r="G70" s="85">
        <v>240</v>
      </c>
      <c r="H70" s="381">
        <v>25</v>
      </c>
      <c r="I70" s="391">
        <v>0</v>
      </c>
      <c r="J70" s="416">
        <f>I70/H70*100</f>
        <v>0</v>
      </c>
      <c r="K70" s="12"/>
    </row>
    <row r="71" spans="1:11" s="14" customFormat="1" ht="24">
      <c r="A71" s="337" t="s">
        <v>267</v>
      </c>
      <c r="B71" s="91" t="s">
        <v>60</v>
      </c>
      <c r="C71" s="338" t="s">
        <v>43</v>
      </c>
      <c r="D71" s="77" t="s">
        <v>62</v>
      </c>
      <c r="E71" s="78" t="s">
        <v>211</v>
      </c>
      <c r="F71" s="79"/>
      <c r="G71" s="78"/>
      <c r="H71" s="382">
        <f>H72+H74</f>
        <v>120</v>
      </c>
      <c r="I71" s="394">
        <f>I72+I74</f>
        <v>53.8</v>
      </c>
      <c r="J71" s="415">
        <f>I71/H71*100</f>
        <v>44.83333333333333</v>
      </c>
      <c r="K71" s="12"/>
    </row>
    <row r="72" spans="1:11" s="14" customFormat="1" ht="12">
      <c r="A72" s="31" t="s">
        <v>268</v>
      </c>
      <c r="B72" s="97" t="s">
        <v>60</v>
      </c>
      <c r="C72" s="147" t="s">
        <v>43</v>
      </c>
      <c r="D72" s="85" t="s">
        <v>62</v>
      </c>
      <c r="E72" s="86" t="s">
        <v>211</v>
      </c>
      <c r="F72" s="87" t="s">
        <v>195</v>
      </c>
      <c r="G72" s="86"/>
      <c r="H72" s="383">
        <f>H73</f>
        <v>100</v>
      </c>
      <c r="I72" s="391">
        <f>I73</f>
        <v>53.8</v>
      </c>
      <c r="J72" s="416">
        <f>I72/H72*100</f>
        <v>53.79999999999999</v>
      </c>
      <c r="K72" s="12"/>
    </row>
    <row r="73" spans="1:11" s="14" customFormat="1" ht="24">
      <c r="A73" s="31" t="s">
        <v>98</v>
      </c>
      <c r="B73" s="97" t="s">
        <v>60</v>
      </c>
      <c r="C73" s="147" t="s">
        <v>43</v>
      </c>
      <c r="D73" s="85" t="s">
        <v>62</v>
      </c>
      <c r="E73" s="86" t="s">
        <v>211</v>
      </c>
      <c r="F73" s="87" t="s">
        <v>195</v>
      </c>
      <c r="G73" s="86" t="s">
        <v>97</v>
      </c>
      <c r="H73" s="383">
        <v>100</v>
      </c>
      <c r="I73" s="391">
        <v>53.8</v>
      </c>
      <c r="J73" s="416">
        <f>I73/H73*100</f>
        <v>53.79999999999999</v>
      </c>
      <c r="K73" s="12"/>
    </row>
    <row r="74" spans="1:11" s="14" customFormat="1" ht="12">
      <c r="A74" s="31" t="s">
        <v>269</v>
      </c>
      <c r="B74" s="97" t="s">
        <v>60</v>
      </c>
      <c r="C74" s="147" t="s">
        <v>43</v>
      </c>
      <c r="D74" s="85" t="s">
        <v>62</v>
      </c>
      <c r="E74" s="86" t="s">
        <v>211</v>
      </c>
      <c r="F74" s="87" t="s">
        <v>270</v>
      </c>
      <c r="G74" s="86"/>
      <c r="H74" s="383">
        <f>H75</f>
        <v>20</v>
      </c>
      <c r="I74" s="391">
        <f>I75</f>
        <v>0</v>
      </c>
      <c r="J74" s="416">
        <f>J75</f>
        <v>0</v>
      </c>
      <c r="K74" s="12"/>
    </row>
    <row r="75" spans="1:11" s="14" customFormat="1" ht="24">
      <c r="A75" s="31" t="s">
        <v>98</v>
      </c>
      <c r="B75" s="97" t="s">
        <v>60</v>
      </c>
      <c r="C75" s="147" t="s">
        <v>43</v>
      </c>
      <c r="D75" s="85" t="s">
        <v>62</v>
      </c>
      <c r="E75" s="86" t="s">
        <v>211</v>
      </c>
      <c r="F75" s="87" t="s">
        <v>270</v>
      </c>
      <c r="G75" s="86" t="s">
        <v>97</v>
      </c>
      <c r="H75" s="383">
        <v>20</v>
      </c>
      <c r="I75" s="391">
        <v>0</v>
      </c>
      <c r="J75" s="416">
        <f>I75/H75*100</f>
        <v>0</v>
      </c>
      <c r="K75" s="12"/>
    </row>
    <row r="76" spans="1:11" s="14" customFormat="1" ht="12.75">
      <c r="A76" s="150" t="s">
        <v>46</v>
      </c>
      <c r="B76" s="151" t="s">
        <v>60</v>
      </c>
      <c r="C76" s="152" t="s">
        <v>43</v>
      </c>
      <c r="D76" s="153" t="s">
        <v>88</v>
      </c>
      <c r="E76" s="154"/>
      <c r="F76" s="155"/>
      <c r="G76" s="156"/>
      <c r="H76" s="370">
        <f>H77+H83</f>
        <v>108.9</v>
      </c>
      <c r="I76" s="394">
        <f>I77+I83</f>
        <v>20.3</v>
      </c>
      <c r="J76" s="415">
        <f>I76/H76*100</f>
        <v>18.640955004591365</v>
      </c>
      <c r="K76" s="12"/>
    </row>
    <row r="77" spans="1:11" s="14" customFormat="1" ht="38.25">
      <c r="A77" s="107" t="s">
        <v>161</v>
      </c>
      <c r="B77" s="83" t="s">
        <v>60</v>
      </c>
      <c r="C77" s="84" t="s">
        <v>43</v>
      </c>
      <c r="D77" s="85" t="s">
        <v>88</v>
      </c>
      <c r="E77" s="86" t="s">
        <v>198</v>
      </c>
      <c r="F77" s="87"/>
      <c r="G77" s="88"/>
      <c r="H77" s="373">
        <f>H78</f>
        <v>100</v>
      </c>
      <c r="I77" s="391">
        <f>I78</f>
        <v>20.3</v>
      </c>
      <c r="J77" s="416">
        <f>J78</f>
        <v>20.3</v>
      </c>
      <c r="K77" s="12"/>
    </row>
    <row r="78" spans="1:11" s="14" customFormat="1" ht="36">
      <c r="A78" s="31" t="s">
        <v>209</v>
      </c>
      <c r="B78" s="83" t="s">
        <v>60</v>
      </c>
      <c r="C78" s="84" t="s">
        <v>43</v>
      </c>
      <c r="D78" s="85" t="s">
        <v>88</v>
      </c>
      <c r="E78" s="86" t="s">
        <v>198</v>
      </c>
      <c r="F78" s="87" t="s">
        <v>199</v>
      </c>
      <c r="G78" s="88" t="s">
        <v>208</v>
      </c>
      <c r="H78" s="373">
        <v>100</v>
      </c>
      <c r="I78" s="391">
        <v>20.3</v>
      </c>
      <c r="J78" s="416">
        <f>I78/H78*100</f>
        <v>20.3</v>
      </c>
      <c r="K78" s="12"/>
    </row>
    <row r="79" spans="1:11" s="199" customFormat="1" ht="12.75" hidden="1">
      <c r="A79" s="150" t="s">
        <v>82</v>
      </c>
      <c r="B79" s="151" t="s">
        <v>60</v>
      </c>
      <c r="C79" s="152" t="s">
        <v>43</v>
      </c>
      <c r="D79" s="153" t="s">
        <v>41</v>
      </c>
      <c r="E79" s="154"/>
      <c r="F79" s="155"/>
      <c r="G79" s="156"/>
      <c r="H79" s="374">
        <f>H80</f>
        <v>0</v>
      </c>
      <c r="I79" s="395"/>
      <c r="J79" s="418"/>
      <c r="K79" s="200"/>
    </row>
    <row r="80" spans="1:11" s="14" customFormat="1" ht="38.25" hidden="1">
      <c r="A80" s="41" t="s">
        <v>210</v>
      </c>
      <c r="B80" s="44" t="s">
        <v>60</v>
      </c>
      <c r="C80" s="45" t="s">
        <v>43</v>
      </c>
      <c r="D80" s="46" t="s">
        <v>41</v>
      </c>
      <c r="E80" s="47" t="s">
        <v>211</v>
      </c>
      <c r="F80" s="29"/>
      <c r="G80" s="30"/>
      <c r="H80" s="375"/>
      <c r="I80" s="391"/>
      <c r="J80" s="416"/>
      <c r="K80" s="12"/>
    </row>
    <row r="81" spans="1:11" s="14" customFormat="1" ht="36" hidden="1">
      <c r="A81" s="48" t="s">
        <v>11</v>
      </c>
      <c r="B81" s="25" t="s">
        <v>60</v>
      </c>
      <c r="C81" s="26" t="s">
        <v>43</v>
      </c>
      <c r="D81" s="27" t="s">
        <v>41</v>
      </c>
      <c r="E81" s="28" t="s">
        <v>211</v>
      </c>
      <c r="F81" s="29" t="s">
        <v>212</v>
      </c>
      <c r="G81" s="30"/>
      <c r="H81" s="376"/>
      <c r="I81" s="391"/>
      <c r="J81" s="416"/>
      <c r="K81" s="12"/>
    </row>
    <row r="82" spans="1:11" s="14" customFormat="1" ht="12.75" hidden="1">
      <c r="A82" s="189" t="s">
        <v>104</v>
      </c>
      <c r="B82" s="25" t="s">
        <v>60</v>
      </c>
      <c r="C82" s="26" t="s">
        <v>43</v>
      </c>
      <c r="D82" s="27" t="s">
        <v>41</v>
      </c>
      <c r="E82" s="28" t="s">
        <v>211</v>
      </c>
      <c r="F82" s="29" t="s">
        <v>212</v>
      </c>
      <c r="G82" s="30" t="s">
        <v>105</v>
      </c>
      <c r="H82" s="384"/>
      <c r="I82" s="391"/>
      <c r="J82" s="416"/>
      <c r="K82" s="12"/>
    </row>
    <row r="83" spans="1:11" s="14" customFormat="1" ht="12.75">
      <c r="A83" s="189" t="s">
        <v>271</v>
      </c>
      <c r="B83" s="25" t="s">
        <v>60</v>
      </c>
      <c r="C83" s="26" t="s">
        <v>43</v>
      </c>
      <c r="D83" s="27" t="s">
        <v>88</v>
      </c>
      <c r="E83" s="28" t="s">
        <v>198</v>
      </c>
      <c r="F83" s="29" t="s">
        <v>205</v>
      </c>
      <c r="G83" s="30" t="s">
        <v>86</v>
      </c>
      <c r="H83" s="384">
        <v>8.9</v>
      </c>
      <c r="I83" s="391">
        <v>0</v>
      </c>
      <c r="J83" s="416">
        <f>I83/H83*100</f>
        <v>0</v>
      </c>
      <c r="K83" s="12"/>
    </row>
    <row r="84" spans="1:10" s="51" customFormat="1" ht="14.25">
      <c r="A84" s="157" t="s">
        <v>45</v>
      </c>
      <c r="B84" s="158" t="s">
        <v>62</v>
      </c>
      <c r="C84" s="158"/>
      <c r="D84" s="140"/>
      <c r="E84" s="141"/>
      <c r="F84" s="142"/>
      <c r="G84" s="158"/>
      <c r="H84" s="385">
        <f aca="true" t="shared" si="5" ref="H84:J87">H85</f>
        <v>199.5</v>
      </c>
      <c r="I84" s="394">
        <f t="shared" si="5"/>
        <v>34.4</v>
      </c>
      <c r="J84" s="415">
        <f t="shared" si="5"/>
        <v>17.243107769423556</v>
      </c>
    </row>
    <row r="85" spans="1:11" s="14" customFormat="1" ht="12.75">
      <c r="A85" s="100" t="s">
        <v>55</v>
      </c>
      <c r="B85" s="101" t="s">
        <v>62</v>
      </c>
      <c r="C85" s="102" t="s">
        <v>61</v>
      </c>
      <c r="D85" s="85"/>
      <c r="E85" s="86"/>
      <c r="F85" s="87"/>
      <c r="G85" s="88"/>
      <c r="H85" s="256">
        <f t="shared" si="5"/>
        <v>199.5</v>
      </c>
      <c r="I85" s="391">
        <f t="shared" si="5"/>
        <v>34.4</v>
      </c>
      <c r="J85" s="416">
        <f t="shared" si="5"/>
        <v>17.243107769423556</v>
      </c>
      <c r="K85" s="12"/>
    </row>
    <row r="86" spans="1:11" s="14" customFormat="1" ht="12.75">
      <c r="A86" s="74" t="s">
        <v>46</v>
      </c>
      <c r="B86" s="75" t="s">
        <v>62</v>
      </c>
      <c r="C86" s="76" t="s">
        <v>61</v>
      </c>
      <c r="D86" s="77" t="s">
        <v>88</v>
      </c>
      <c r="E86" s="78" t="s">
        <v>40</v>
      </c>
      <c r="F86" s="79" t="s">
        <v>186</v>
      </c>
      <c r="G86" s="80"/>
      <c r="H86" s="255">
        <f t="shared" si="5"/>
        <v>199.5</v>
      </c>
      <c r="I86" s="391">
        <f t="shared" si="5"/>
        <v>34.4</v>
      </c>
      <c r="J86" s="416">
        <f t="shared" si="5"/>
        <v>17.243107769423556</v>
      </c>
      <c r="K86" s="12"/>
    </row>
    <row r="87" spans="1:10" s="21" customFormat="1" ht="12.75">
      <c r="A87" s="107" t="s">
        <v>47</v>
      </c>
      <c r="B87" s="98" t="s">
        <v>62</v>
      </c>
      <c r="C87" s="98" t="s">
        <v>61</v>
      </c>
      <c r="D87" s="85" t="s">
        <v>88</v>
      </c>
      <c r="E87" s="86" t="s">
        <v>198</v>
      </c>
      <c r="F87" s="87" t="s">
        <v>186</v>
      </c>
      <c r="G87" s="106"/>
      <c r="H87" s="373">
        <f t="shared" si="5"/>
        <v>199.5</v>
      </c>
      <c r="I87" s="396">
        <f t="shared" si="5"/>
        <v>34.4</v>
      </c>
      <c r="J87" s="419">
        <f t="shared" si="5"/>
        <v>17.243107769423556</v>
      </c>
    </row>
    <row r="88" spans="1:11" s="14" customFormat="1" ht="38.25" customHeight="1">
      <c r="A88" s="107" t="s">
        <v>48</v>
      </c>
      <c r="B88" s="98" t="s">
        <v>62</v>
      </c>
      <c r="C88" s="98" t="s">
        <v>61</v>
      </c>
      <c r="D88" s="85" t="s">
        <v>88</v>
      </c>
      <c r="E88" s="86" t="s">
        <v>198</v>
      </c>
      <c r="F88" s="87" t="s">
        <v>213</v>
      </c>
      <c r="G88" s="106"/>
      <c r="H88" s="180">
        <f>H89+H90</f>
        <v>199.5</v>
      </c>
      <c r="I88" s="391">
        <f>I89</f>
        <v>34.4</v>
      </c>
      <c r="J88" s="416">
        <f>J89</f>
        <v>17.243107769423556</v>
      </c>
      <c r="K88" s="12"/>
    </row>
    <row r="89" spans="1:11" s="14" customFormat="1" ht="12.75">
      <c r="A89" s="107" t="s">
        <v>95</v>
      </c>
      <c r="B89" s="98" t="s">
        <v>62</v>
      </c>
      <c r="C89" s="98" t="s">
        <v>61</v>
      </c>
      <c r="D89" s="85" t="s">
        <v>88</v>
      </c>
      <c r="E89" s="86" t="s">
        <v>198</v>
      </c>
      <c r="F89" s="87" t="s">
        <v>213</v>
      </c>
      <c r="G89" s="108" t="s">
        <v>94</v>
      </c>
      <c r="H89" s="180">
        <v>199.5</v>
      </c>
      <c r="I89" s="391">
        <v>34.4</v>
      </c>
      <c r="J89" s="416">
        <f>I89/H89*100</f>
        <v>17.243107769423556</v>
      </c>
      <c r="K89" s="12"/>
    </row>
    <row r="90" spans="1:11" s="14" customFormat="1" ht="0.75" customHeight="1">
      <c r="A90" s="90" t="s">
        <v>98</v>
      </c>
      <c r="B90" s="98" t="s">
        <v>62</v>
      </c>
      <c r="C90" s="98" t="s">
        <v>61</v>
      </c>
      <c r="D90" s="85" t="s">
        <v>88</v>
      </c>
      <c r="E90" s="86" t="s">
        <v>198</v>
      </c>
      <c r="F90" s="87" t="s">
        <v>213</v>
      </c>
      <c r="G90" s="108" t="s">
        <v>97</v>
      </c>
      <c r="H90" s="180"/>
      <c r="I90" s="391"/>
      <c r="J90" s="416"/>
      <c r="K90" s="12"/>
    </row>
    <row r="91" spans="1:11" s="14" customFormat="1" ht="14.25">
      <c r="A91" s="159" t="s">
        <v>162</v>
      </c>
      <c r="B91" s="160" t="s">
        <v>61</v>
      </c>
      <c r="C91" s="160"/>
      <c r="D91" s="153"/>
      <c r="E91" s="154"/>
      <c r="F91" s="155"/>
      <c r="G91" s="160"/>
      <c r="H91" s="371">
        <f>H92+H101+H98</f>
        <v>453.8</v>
      </c>
      <c r="I91" s="394">
        <f>I92+I98+I101</f>
        <v>0</v>
      </c>
      <c r="J91" s="415">
        <f>I91/H91*100</f>
        <v>0</v>
      </c>
      <c r="K91" s="12"/>
    </row>
    <row r="92" spans="1:11" s="14" customFormat="1" ht="38.25">
      <c r="A92" s="144" t="s">
        <v>163</v>
      </c>
      <c r="B92" s="183" t="s">
        <v>61</v>
      </c>
      <c r="C92" s="183" t="s">
        <v>80</v>
      </c>
      <c r="D92" s="77" t="s">
        <v>61</v>
      </c>
      <c r="E92" s="78"/>
      <c r="F92" s="87"/>
      <c r="G92" s="98"/>
      <c r="H92" s="179">
        <f>H93</f>
        <v>250</v>
      </c>
      <c r="I92" s="394">
        <f>I93</f>
        <v>0</v>
      </c>
      <c r="J92" s="415">
        <f>I92/H92*100</f>
        <v>0</v>
      </c>
      <c r="K92" s="12"/>
    </row>
    <row r="93" spans="1:11" s="14" customFormat="1" ht="38.25">
      <c r="A93" s="239" t="s">
        <v>164</v>
      </c>
      <c r="B93" s="183" t="s">
        <v>61</v>
      </c>
      <c r="C93" s="183" t="s">
        <v>80</v>
      </c>
      <c r="D93" s="77" t="s">
        <v>61</v>
      </c>
      <c r="E93" s="78" t="s">
        <v>180</v>
      </c>
      <c r="F93" s="79"/>
      <c r="G93" s="183"/>
      <c r="H93" s="179">
        <f>H94+H96</f>
        <v>250</v>
      </c>
      <c r="I93" s="394">
        <f>I94+I96+I98</f>
        <v>0</v>
      </c>
      <c r="J93" s="415">
        <f>I93/H93*100</f>
        <v>0</v>
      </c>
      <c r="K93" s="12"/>
    </row>
    <row r="94" spans="1:11" s="14" customFormat="1" ht="25.5">
      <c r="A94" s="198" t="s">
        <v>258</v>
      </c>
      <c r="B94" s="98" t="s">
        <v>61</v>
      </c>
      <c r="C94" s="98" t="s">
        <v>80</v>
      </c>
      <c r="D94" s="85" t="s">
        <v>61</v>
      </c>
      <c r="E94" s="86" t="s">
        <v>180</v>
      </c>
      <c r="F94" s="87" t="s">
        <v>214</v>
      </c>
      <c r="G94" s="98"/>
      <c r="H94" s="180">
        <f>H95</f>
        <v>100</v>
      </c>
      <c r="I94" s="391">
        <f>I95</f>
        <v>0</v>
      </c>
      <c r="J94" s="416">
        <f>J95</f>
        <v>0</v>
      </c>
      <c r="K94" s="12"/>
    </row>
    <row r="95" spans="1:11" s="14" customFormat="1" ht="24">
      <c r="A95" s="90" t="s">
        <v>98</v>
      </c>
      <c r="B95" s="98" t="s">
        <v>61</v>
      </c>
      <c r="C95" s="98" t="s">
        <v>80</v>
      </c>
      <c r="D95" s="85" t="s">
        <v>61</v>
      </c>
      <c r="E95" s="86" t="s">
        <v>180</v>
      </c>
      <c r="F95" s="87" t="s">
        <v>214</v>
      </c>
      <c r="G95" s="98" t="s">
        <v>97</v>
      </c>
      <c r="H95" s="180">
        <v>100</v>
      </c>
      <c r="I95" s="391">
        <v>0</v>
      </c>
      <c r="J95" s="416">
        <f>I95/H95*100</f>
        <v>0</v>
      </c>
      <c r="K95" s="12"/>
    </row>
    <row r="96" spans="1:11" s="14" customFormat="1" ht="12">
      <c r="A96" s="90" t="s">
        <v>263</v>
      </c>
      <c r="B96" s="98" t="s">
        <v>61</v>
      </c>
      <c r="C96" s="98" t="s">
        <v>80</v>
      </c>
      <c r="D96" s="85" t="s">
        <v>61</v>
      </c>
      <c r="E96" s="86" t="s">
        <v>180</v>
      </c>
      <c r="F96" s="87" t="s">
        <v>252</v>
      </c>
      <c r="G96" s="98"/>
      <c r="H96" s="180">
        <f>H97</f>
        <v>150</v>
      </c>
      <c r="I96" s="391">
        <f>I97</f>
        <v>0</v>
      </c>
      <c r="J96" s="416">
        <f>J97</f>
        <v>0</v>
      </c>
      <c r="K96" s="12"/>
    </row>
    <row r="97" spans="1:11" s="14" customFormat="1" ht="24">
      <c r="A97" s="90" t="s">
        <v>98</v>
      </c>
      <c r="B97" s="98" t="s">
        <v>61</v>
      </c>
      <c r="C97" s="98" t="s">
        <v>80</v>
      </c>
      <c r="D97" s="85" t="s">
        <v>61</v>
      </c>
      <c r="E97" s="86" t="s">
        <v>180</v>
      </c>
      <c r="F97" s="87" t="s">
        <v>252</v>
      </c>
      <c r="G97" s="98" t="s">
        <v>97</v>
      </c>
      <c r="H97" s="180">
        <v>150</v>
      </c>
      <c r="I97" s="391">
        <v>0</v>
      </c>
      <c r="J97" s="416">
        <f>I97/H97*100</f>
        <v>0</v>
      </c>
      <c r="K97" s="12"/>
    </row>
    <row r="98" spans="1:11" s="14" customFormat="1" ht="25.5">
      <c r="A98" s="144" t="s">
        <v>169</v>
      </c>
      <c r="B98" s="183" t="s">
        <v>61</v>
      </c>
      <c r="C98" s="183" t="s">
        <v>80</v>
      </c>
      <c r="D98" s="77" t="s">
        <v>61</v>
      </c>
      <c r="E98" s="78" t="s">
        <v>87</v>
      </c>
      <c r="F98" s="79"/>
      <c r="G98" s="183"/>
      <c r="H98" s="179">
        <f aca="true" t="shared" si="6" ref="H98:J99">H99</f>
        <v>13.8</v>
      </c>
      <c r="I98" s="394">
        <f t="shared" si="6"/>
        <v>0</v>
      </c>
      <c r="J98" s="415">
        <f t="shared" si="6"/>
        <v>0</v>
      </c>
      <c r="K98" s="12"/>
    </row>
    <row r="99" spans="1:11" s="14" customFormat="1" ht="25.5">
      <c r="A99" s="148" t="s">
        <v>170</v>
      </c>
      <c r="B99" s="98" t="s">
        <v>61</v>
      </c>
      <c r="C99" s="98" t="s">
        <v>80</v>
      </c>
      <c r="D99" s="85" t="s">
        <v>61</v>
      </c>
      <c r="E99" s="86" t="s">
        <v>87</v>
      </c>
      <c r="F99" s="87" t="s">
        <v>217</v>
      </c>
      <c r="G99" s="98"/>
      <c r="H99" s="180">
        <f t="shared" si="6"/>
        <v>13.8</v>
      </c>
      <c r="I99" s="391">
        <f t="shared" si="6"/>
        <v>0</v>
      </c>
      <c r="J99" s="416">
        <f t="shared" si="6"/>
        <v>0</v>
      </c>
      <c r="K99" s="12"/>
    </row>
    <row r="100" spans="1:11" s="14" customFormat="1" ht="24">
      <c r="A100" s="90" t="s">
        <v>98</v>
      </c>
      <c r="B100" s="98" t="s">
        <v>61</v>
      </c>
      <c r="C100" s="98" t="s">
        <v>80</v>
      </c>
      <c r="D100" s="85" t="s">
        <v>61</v>
      </c>
      <c r="E100" s="86" t="s">
        <v>87</v>
      </c>
      <c r="F100" s="87" t="s">
        <v>217</v>
      </c>
      <c r="G100" s="98" t="s">
        <v>97</v>
      </c>
      <c r="H100" s="180">
        <v>13.8</v>
      </c>
      <c r="I100" s="391">
        <v>0</v>
      </c>
      <c r="J100" s="416">
        <f>I100/H100*100</f>
        <v>0</v>
      </c>
      <c r="K100" s="12"/>
    </row>
    <row r="101" spans="1:11" s="14" customFormat="1" ht="38.25">
      <c r="A101" s="162" t="s">
        <v>166</v>
      </c>
      <c r="B101" s="183" t="s">
        <v>61</v>
      </c>
      <c r="C101" s="183" t="s">
        <v>79</v>
      </c>
      <c r="D101" s="77" t="s">
        <v>61</v>
      </c>
      <c r="E101" s="78" t="s">
        <v>211</v>
      </c>
      <c r="F101" s="79"/>
      <c r="G101" s="183"/>
      <c r="H101" s="179">
        <f>H102+H104</f>
        <v>190</v>
      </c>
      <c r="I101" s="391">
        <f>I102+I104</f>
        <v>0</v>
      </c>
      <c r="J101" s="416">
        <f>I101/H101*100</f>
        <v>0</v>
      </c>
      <c r="K101" s="12"/>
    </row>
    <row r="102" spans="1:11" s="14" customFormat="1" ht="25.5">
      <c r="A102" s="148" t="s">
        <v>167</v>
      </c>
      <c r="B102" s="98" t="s">
        <v>61</v>
      </c>
      <c r="C102" s="98" t="s">
        <v>79</v>
      </c>
      <c r="D102" s="85" t="s">
        <v>61</v>
      </c>
      <c r="E102" s="86" t="s">
        <v>211</v>
      </c>
      <c r="F102" s="87" t="s">
        <v>215</v>
      </c>
      <c r="G102" s="98"/>
      <c r="H102" s="180">
        <f>H103</f>
        <v>170</v>
      </c>
      <c r="I102" s="391">
        <f>I103</f>
        <v>0</v>
      </c>
      <c r="J102" s="416">
        <f>I102/H102*100</f>
        <v>0</v>
      </c>
      <c r="K102" s="12"/>
    </row>
    <row r="103" spans="1:11" s="14" customFormat="1" ht="24">
      <c r="A103" s="90" t="s">
        <v>98</v>
      </c>
      <c r="B103" s="98" t="s">
        <v>61</v>
      </c>
      <c r="C103" s="98" t="s">
        <v>79</v>
      </c>
      <c r="D103" s="85" t="s">
        <v>61</v>
      </c>
      <c r="E103" s="86" t="s">
        <v>211</v>
      </c>
      <c r="F103" s="87" t="s">
        <v>215</v>
      </c>
      <c r="G103" s="98" t="s">
        <v>97</v>
      </c>
      <c r="H103" s="180">
        <v>170</v>
      </c>
      <c r="I103" s="391">
        <v>0</v>
      </c>
      <c r="J103" s="416">
        <f>I103/H103*100</f>
        <v>0</v>
      </c>
      <c r="K103" s="12"/>
    </row>
    <row r="104" spans="1:11" s="14" customFormat="1" ht="12.75">
      <c r="A104" s="148" t="s">
        <v>168</v>
      </c>
      <c r="B104" s="98" t="s">
        <v>61</v>
      </c>
      <c r="C104" s="98" t="s">
        <v>79</v>
      </c>
      <c r="D104" s="85" t="s">
        <v>61</v>
      </c>
      <c r="E104" s="86" t="s">
        <v>211</v>
      </c>
      <c r="F104" s="87" t="s">
        <v>216</v>
      </c>
      <c r="G104" s="98"/>
      <c r="H104" s="180">
        <f>H105</f>
        <v>20</v>
      </c>
      <c r="I104" s="391">
        <f>I105</f>
        <v>0</v>
      </c>
      <c r="J104" s="416">
        <f>J105</f>
        <v>0</v>
      </c>
      <c r="K104" s="12"/>
    </row>
    <row r="105" spans="1:11" s="14" customFormat="1" ht="24">
      <c r="A105" s="90" t="s">
        <v>98</v>
      </c>
      <c r="B105" s="98" t="s">
        <v>61</v>
      </c>
      <c r="C105" s="98" t="s">
        <v>79</v>
      </c>
      <c r="D105" s="85" t="s">
        <v>61</v>
      </c>
      <c r="E105" s="86" t="s">
        <v>211</v>
      </c>
      <c r="F105" s="87" t="s">
        <v>216</v>
      </c>
      <c r="G105" s="98" t="s">
        <v>97</v>
      </c>
      <c r="H105" s="180">
        <v>20</v>
      </c>
      <c r="I105" s="391">
        <v>0</v>
      </c>
      <c r="J105" s="416">
        <f>I105/H105*100</f>
        <v>0</v>
      </c>
      <c r="K105" s="12"/>
    </row>
    <row r="106" spans="1:10" s="51" customFormat="1" ht="14.25">
      <c r="A106" s="157" t="s">
        <v>125</v>
      </c>
      <c r="B106" s="158" t="s">
        <v>64</v>
      </c>
      <c r="C106" s="158"/>
      <c r="D106" s="140"/>
      <c r="E106" s="141"/>
      <c r="F106" s="142"/>
      <c r="G106" s="158"/>
      <c r="H106" s="385">
        <f>H110+H107</f>
        <v>75.7</v>
      </c>
      <c r="I106" s="391">
        <f>I107+I110</f>
        <v>0</v>
      </c>
      <c r="J106" s="416">
        <f>I106/H106*100</f>
        <v>0</v>
      </c>
    </row>
    <row r="107" spans="1:10" s="51" customFormat="1" ht="14.25">
      <c r="A107" s="353" t="s">
        <v>289</v>
      </c>
      <c r="B107" s="354" t="s">
        <v>64</v>
      </c>
      <c r="C107" s="355" t="s">
        <v>79</v>
      </c>
      <c r="D107" s="356"/>
      <c r="E107" s="357"/>
      <c r="F107" s="358"/>
      <c r="G107" s="359"/>
      <c r="H107" s="386">
        <f>H108</f>
        <v>70.7</v>
      </c>
      <c r="I107" s="391">
        <v>0</v>
      </c>
      <c r="J107" s="416">
        <v>0</v>
      </c>
    </row>
    <row r="108" spans="1:10" s="51" customFormat="1" ht="15">
      <c r="A108" s="82" t="s">
        <v>290</v>
      </c>
      <c r="B108" s="360" t="s">
        <v>64</v>
      </c>
      <c r="C108" s="361" t="s">
        <v>79</v>
      </c>
      <c r="D108" s="27" t="s">
        <v>88</v>
      </c>
      <c r="E108" s="28" t="s">
        <v>198</v>
      </c>
      <c r="F108" s="29"/>
      <c r="G108" s="362"/>
      <c r="H108" s="387">
        <f>H109</f>
        <v>70.7</v>
      </c>
      <c r="I108" s="391">
        <v>0</v>
      </c>
      <c r="J108" s="416">
        <v>0</v>
      </c>
    </row>
    <row r="109" spans="1:10" s="51" customFormat="1" ht="24.75">
      <c r="A109" s="90" t="s">
        <v>98</v>
      </c>
      <c r="B109" s="360" t="s">
        <v>64</v>
      </c>
      <c r="C109" s="361" t="s">
        <v>79</v>
      </c>
      <c r="D109" s="27" t="s">
        <v>88</v>
      </c>
      <c r="E109" s="28" t="s">
        <v>198</v>
      </c>
      <c r="F109" s="29" t="s">
        <v>266</v>
      </c>
      <c r="G109" s="362" t="s">
        <v>97</v>
      </c>
      <c r="H109" s="387">
        <v>70.7</v>
      </c>
      <c r="I109" s="391">
        <v>0</v>
      </c>
      <c r="J109" s="416">
        <v>0</v>
      </c>
    </row>
    <row r="110" spans="1:11" s="14" customFormat="1" ht="12.75">
      <c r="A110" s="100" t="s">
        <v>218</v>
      </c>
      <c r="B110" s="101" t="s">
        <v>64</v>
      </c>
      <c r="C110" s="102">
        <v>12</v>
      </c>
      <c r="D110" s="85"/>
      <c r="E110" s="86"/>
      <c r="F110" s="87"/>
      <c r="G110" s="88"/>
      <c r="H110" s="256">
        <f>H111</f>
        <v>5</v>
      </c>
      <c r="I110" s="391">
        <v>0</v>
      </c>
      <c r="J110" s="416">
        <v>0</v>
      </c>
      <c r="K110" s="12"/>
    </row>
    <row r="111" spans="1:11" s="14" customFormat="1" ht="37.5" customHeight="1">
      <c r="A111" s="162" t="s">
        <v>171</v>
      </c>
      <c r="B111" s="183" t="s">
        <v>64</v>
      </c>
      <c r="C111" s="183" t="s">
        <v>172</v>
      </c>
      <c r="D111" s="77" t="s">
        <v>64</v>
      </c>
      <c r="E111" s="78"/>
      <c r="F111" s="87"/>
      <c r="G111" s="106"/>
      <c r="H111" s="179">
        <f>H112</f>
        <v>5</v>
      </c>
      <c r="I111" s="391">
        <v>0</v>
      </c>
      <c r="J111" s="416">
        <v>0</v>
      </c>
      <c r="K111" s="12"/>
    </row>
    <row r="112" spans="1:11" s="14" customFormat="1" ht="23.25" customHeight="1">
      <c r="A112" s="277" t="s">
        <v>0</v>
      </c>
      <c r="B112" s="183" t="s">
        <v>64</v>
      </c>
      <c r="C112" s="183" t="s">
        <v>172</v>
      </c>
      <c r="D112" s="77" t="s">
        <v>64</v>
      </c>
      <c r="E112" s="78" t="s">
        <v>180</v>
      </c>
      <c r="F112" s="79" t="s">
        <v>219</v>
      </c>
      <c r="G112" s="111"/>
      <c r="H112" s="179">
        <f>H113</f>
        <v>5</v>
      </c>
      <c r="I112" s="391">
        <v>0</v>
      </c>
      <c r="J112" s="416">
        <v>0</v>
      </c>
      <c r="K112" s="12"/>
    </row>
    <row r="113" spans="1:11" s="14" customFormat="1" ht="23.25" customHeight="1">
      <c r="A113" s="90" t="s">
        <v>98</v>
      </c>
      <c r="B113" s="98" t="s">
        <v>64</v>
      </c>
      <c r="C113" s="98" t="s">
        <v>172</v>
      </c>
      <c r="D113" s="85" t="s">
        <v>64</v>
      </c>
      <c r="E113" s="86" t="s">
        <v>180</v>
      </c>
      <c r="F113" s="87" t="s">
        <v>219</v>
      </c>
      <c r="G113" s="106">
        <v>240</v>
      </c>
      <c r="H113" s="180">
        <v>5</v>
      </c>
      <c r="I113" s="391">
        <v>0</v>
      </c>
      <c r="J113" s="416">
        <v>0</v>
      </c>
      <c r="K113" s="12"/>
    </row>
    <row r="114" spans="1:10" s="51" customFormat="1" ht="14.25">
      <c r="A114" s="157" t="s">
        <v>49</v>
      </c>
      <c r="B114" s="158" t="s">
        <v>65</v>
      </c>
      <c r="C114" s="158"/>
      <c r="D114" s="140"/>
      <c r="E114" s="141"/>
      <c r="F114" s="142"/>
      <c r="G114" s="158"/>
      <c r="H114" s="385">
        <f>H115+H118</f>
        <v>4052.7</v>
      </c>
      <c r="I114" s="394">
        <f>I115+I118</f>
        <v>748</v>
      </c>
      <c r="J114" s="415">
        <f>I114/H114*100</f>
        <v>18.4568312483036</v>
      </c>
    </row>
    <row r="115" spans="1:11" s="14" customFormat="1" ht="12.75">
      <c r="A115" s="100" t="s">
        <v>66</v>
      </c>
      <c r="B115" s="101" t="s">
        <v>65</v>
      </c>
      <c r="C115" s="102" t="s">
        <v>60</v>
      </c>
      <c r="D115" s="85"/>
      <c r="E115" s="86"/>
      <c r="F115" s="87"/>
      <c r="G115" s="88"/>
      <c r="H115" s="256">
        <f aca="true" t="shared" si="7" ref="H115:J116">H116</f>
        <v>152.5</v>
      </c>
      <c r="I115" s="391">
        <f t="shared" si="7"/>
        <v>13.7</v>
      </c>
      <c r="J115" s="416">
        <f t="shared" si="7"/>
        <v>8.983606557377048</v>
      </c>
      <c r="K115" s="12"/>
    </row>
    <row r="116" spans="1:11" s="14" customFormat="1" ht="51.75">
      <c r="A116" s="145" t="s">
        <v>173</v>
      </c>
      <c r="B116" s="83" t="s">
        <v>65</v>
      </c>
      <c r="C116" s="84" t="s">
        <v>60</v>
      </c>
      <c r="D116" s="85" t="s">
        <v>41</v>
      </c>
      <c r="E116" s="86" t="s">
        <v>220</v>
      </c>
      <c r="F116" s="87"/>
      <c r="G116" s="88"/>
      <c r="H116" s="388">
        <f t="shared" si="7"/>
        <v>152.5</v>
      </c>
      <c r="I116" s="391">
        <f t="shared" si="7"/>
        <v>13.7</v>
      </c>
      <c r="J116" s="416">
        <f t="shared" si="7"/>
        <v>8.983606557377048</v>
      </c>
      <c r="K116" s="12"/>
    </row>
    <row r="117" spans="1:11" s="14" customFormat="1" ht="24">
      <c r="A117" s="90" t="s">
        <v>98</v>
      </c>
      <c r="B117" s="83" t="s">
        <v>65</v>
      </c>
      <c r="C117" s="84" t="s">
        <v>60</v>
      </c>
      <c r="D117" s="85" t="s">
        <v>41</v>
      </c>
      <c r="E117" s="86" t="s">
        <v>220</v>
      </c>
      <c r="F117" s="87" t="s">
        <v>234</v>
      </c>
      <c r="G117" s="88" t="s">
        <v>97</v>
      </c>
      <c r="H117" s="388">
        <v>152.5</v>
      </c>
      <c r="I117" s="391">
        <v>13.7</v>
      </c>
      <c r="J117" s="416">
        <f>I117/H117*100</f>
        <v>8.983606557377048</v>
      </c>
      <c r="K117" s="12"/>
    </row>
    <row r="118" spans="1:11" s="14" customFormat="1" ht="12.75">
      <c r="A118" s="100" t="s">
        <v>56</v>
      </c>
      <c r="B118" s="101" t="s">
        <v>65</v>
      </c>
      <c r="C118" s="102" t="s">
        <v>61</v>
      </c>
      <c r="D118" s="85"/>
      <c r="E118" s="86"/>
      <c r="F118" s="87"/>
      <c r="G118" s="88"/>
      <c r="H118" s="256">
        <f>H119+H143+H147</f>
        <v>3900.2</v>
      </c>
      <c r="I118" s="394">
        <f>I119+I143+I147</f>
        <v>734.3</v>
      </c>
      <c r="J118" s="415">
        <f>I118/H118*100</f>
        <v>18.82723962873699</v>
      </c>
      <c r="K118" s="12"/>
    </row>
    <row r="119" spans="1:11" s="14" customFormat="1" ht="24.75" customHeight="1">
      <c r="A119" s="74" t="s">
        <v>130</v>
      </c>
      <c r="B119" s="75" t="s">
        <v>65</v>
      </c>
      <c r="C119" s="76" t="s">
        <v>61</v>
      </c>
      <c r="D119" s="77" t="s">
        <v>65</v>
      </c>
      <c r="E119" s="78"/>
      <c r="F119" s="79"/>
      <c r="G119" s="80"/>
      <c r="H119" s="255">
        <f>H120+H127+H132</f>
        <v>3760.2</v>
      </c>
      <c r="I119" s="394">
        <f>I120+I127+I132</f>
        <v>697.5</v>
      </c>
      <c r="J119" s="415">
        <f>I119/H119*100</f>
        <v>18.54954523695548</v>
      </c>
      <c r="K119" s="12"/>
    </row>
    <row r="120" spans="1:10" ht="27" customHeight="1">
      <c r="A120" s="110" t="s">
        <v>131</v>
      </c>
      <c r="B120" s="92" t="s">
        <v>65</v>
      </c>
      <c r="C120" s="92" t="s">
        <v>61</v>
      </c>
      <c r="D120" s="77" t="s">
        <v>65</v>
      </c>
      <c r="E120" s="78" t="s">
        <v>180</v>
      </c>
      <c r="F120" s="79" t="s">
        <v>186</v>
      </c>
      <c r="G120" s="111"/>
      <c r="H120" s="179">
        <f>H121+H123+H125</f>
        <v>1000</v>
      </c>
      <c r="I120" s="394">
        <f>I121+I123+I125</f>
        <v>177.1</v>
      </c>
      <c r="J120" s="415">
        <f>I120/H120*100</f>
        <v>17.71</v>
      </c>
    </row>
    <row r="121" spans="1:10" ht="35.25" customHeight="1">
      <c r="A121" s="112" t="s">
        <v>132</v>
      </c>
      <c r="B121" s="96" t="s">
        <v>65</v>
      </c>
      <c r="C121" s="96" t="s">
        <v>61</v>
      </c>
      <c r="D121" s="85" t="s">
        <v>65</v>
      </c>
      <c r="E121" s="86" t="s">
        <v>180</v>
      </c>
      <c r="F121" s="87" t="s">
        <v>222</v>
      </c>
      <c r="G121" s="106"/>
      <c r="H121" s="180">
        <f>H122</f>
        <v>400</v>
      </c>
      <c r="I121" s="391">
        <v>0</v>
      </c>
      <c r="J121" s="416">
        <v>0</v>
      </c>
    </row>
    <row r="122" spans="1:10" ht="24">
      <c r="A122" s="90" t="s">
        <v>98</v>
      </c>
      <c r="B122" s="96" t="s">
        <v>65</v>
      </c>
      <c r="C122" s="96" t="s">
        <v>61</v>
      </c>
      <c r="D122" s="85" t="s">
        <v>65</v>
      </c>
      <c r="E122" s="86" t="s">
        <v>180</v>
      </c>
      <c r="F122" s="87" t="s">
        <v>222</v>
      </c>
      <c r="G122" s="106">
        <v>240</v>
      </c>
      <c r="H122" s="180">
        <v>400</v>
      </c>
      <c r="I122" s="391">
        <v>0</v>
      </c>
      <c r="J122" s="416">
        <v>0</v>
      </c>
    </row>
    <row r="123" spans="1:10" ht="23.25" customHeight="1">
      <c r="A123" s="112" t="s">
        <v>133</v>
      </c>
      <c r="B123" s="96" t="s">
        <v>65</v>
      </c>
      <c r="C123" s="96" t="s">
        <v>61</v>
      </c>
      <c r="D123" s="85" t="s">
        <v>65</v>
      </c>
      <c r="E123" s="86" t="s">
        <v>180</v>
      </c>
      <c r="F123" s="87" t="s">
        <v>223</v>
      </c>
      <c r="G123" s="106"/>
      <c r="H123" s="180">
        <f>H124</f>
        <v>400</v>
      </c>
      <c r="I123" s="391">
        <f>I124</f>
        <v>177.1</v>
      </c>
      <c r="J123" s="416">
        <f>J124</f>
        <v>44.275</v>
      </c>
    </row>
    <row r="124" spans="1:10" ht="26.25" customHeight="1">
      <c r="A124" s="90" t="s">
        <v>98</v>
      </c>
      <c r="B124" s="96" t="s">
        <v>65</v>
      </c>
      <c r="C124" s="96" t="s">
        <v>61</v>
      </c>
      <c r="D124" s="85" t="s">
        <v>65</v>
      </c>
      <c r="E124" s="86" t="s">
        <v>180</v>
      </c>
      <c r="F124" s="87" t="s">
        <v>223</v>
      </c>
      <c r="G124" s="106">
        <v>240</v>
      </c>
      <c r="H124" s="180">
        <v>400</v>
      </c>
      <c r="I124" s="391">
        <v>177.1</v>
      </c>
      <c r="J124" s="416">
        <f>I124/H124*100</f>
        <v>44.275</v>
      </c>
    </row>
    <row r="125" spans="1:10" ht="36" customHeight="1">
      <c r="A125" s="90" t="s">
        <v>272</v>
      </c>
      <c r="B125" s="96" t="s">
        <v>65</v>
      </c>
      <c r="C125" s="96" t="s">
        <v>61</v>
      </c>
      <c r="D125" s="85" t="s">
        <v>65</v>
      </c>
      <c r="E125" s="86" t="s">
        <v>180</v>
      </c>
      <c r="F125" s="87" t="s">
        <v>273</v>
      </c>
      <c r="G125" s="106"/>
      <c r="H125" s="180">
        <f>H126</f>
        <v>200</v>
      </c>
      <c r="I125" s="391">
        <v>0</v>
      </c>
      <c r="J125" s="416">
        <v>0</v>
      </c>
    </row>
    <row r="126" spans="1:10" ht="26.25" customHeight="1">
      <c r="A126" s="90" t="s">
        <v>98</v>
      </c>
      <c r="B126" s="96" t="s">
        <v>65</v>
      </c>
      <c r="C126" s="96" t="s">
        <v>61</v>
      </c>
      <c r="D126" s="85" t="s">
        <v>65</v>
      </c>
      <c r="E126" s="86" t="s">
        <v>180</v>
      </c>
      <c r="F126" s="87" t="s">
        <v>273</v>
      </c>
      <c r="G126" s="106">
        <v>240</v>
      </c>
      <c r="H126" s="180">
        <v>200</v>
      </c>
      <c r="I126" s="391">
        <v>0</v>
      </c>
      <c r="J126" s="416">
        <v>0</v>
      </c>
    </row>
    <row r="127" spans="1:10" ht="27">
      <c r="A127" s="113" t="s">
        <v>134</v>
      </c>
      <c r="B127" s="92" t="s">
        <v>65</v>
      </c>
      <c r="C127" s="92" t="s">
        <v>61</v>
      </c>
      <c r="D127" s="77" t="s">
        <v>65</v>
      </c>
      <c r="E127" s="78" t="s">
        <v>87</v>
      </c>
      <c r="F127" s="79"/>
      <c r="G127" s="111"/>
      <c r="H127" s="179">
        <f>H129+H130</f>
        <v>1236.6</v>
      </c>
      <c r="I127" s="394">
        <f>I128+I130</f>
        <v>398.6</v>
      </c>
      <c r="J127" s="415">
        <f>I127/H127*100</f>
        <v>32.23354358725538</v>
      </c>
    </row>
    <row r="128" spans="1:10" ht="33.75">
      <c r="A128" s="114" t="s">
        <v>135</v>
      </c>
      <c r="B128" s="96" t="s">
        <v>65</v>
      </c>
      <c r="C128" s="96" t="s">
        <v>61</v>
      </c>
      <c r="D128" s="85" t="s">
        <v>65</v>
      </c>
      <c r="E128" s="86" t="s">
        <v>87</v>
      </c>
      <c r="F128" s="87" t="s">
        <v>224</v>
      </c>
      <c r="G128" s="106"/>
      <c r="H128" s="180">
        <f>H129</f>
        <v>886.6</v>
      </c>
      <c r="I128" s="391">
        <f>I129</f>
        <v>232.4</v>
      </c>
      <c r="J128" s="416">
        <f>J129</f>
        <v>26.212497180239115</v>
      </c>
    </row>
    <row r="129" spans="1:10" ht="24">
      <c r="A129" s="90" t="s">
        <v>98</v>
      </c>
      <c r="B129" s="96" t="s">
        <v>65</v>
      </c>
      <c r="C129" s="96" t="s">
        <v>61</v>
      </c>
      <c r="D129" s="85" t="s">
        <v>65</v>
      </c>
      <c r="E129" s="86" t="s">
        <v>87</v>
      </c>
      <c r="F129" s="87" t="s">
        <v>224</v>
      </c>
      <c r="G129" s="106">
        <v>240</v>
      </c>
      <c r="H129" s="180">
        <v>886.6</v>
      </c>
      <c r="I129" s="391">
        <v>232.4</v>
      </c>
      <c r="J129" s="416">
        <f>I129/H129*100</f>
        <v>26.212497180239115</v>
      </c>
    </row>
    <row r="130" spans="1:10" ht="33.75" customHeight="1">
      <c r="A130" s="114" t="s">
        <v>136</v>
      </c>
      <c r="B130" s="83" t="s">
        <v>65</v>
      </c>
      <c r="C130" s="84" t="s">
        <v>61</v>
      </c>
      <c r="D130" s="85" t="s">
        <v>65</v>
      </c>
      <c r="E130" s="86" t="s">
        <v>87</v>
      </c>
      <c r="F130" s="87" t="s">
        <v>225</v>
      </c>
      <c r="G130" s="115"/>
      <c r="H130" s="180">
        <f>H131</f>
        <v>350</v>
      </c>
      <c r="I130" s="391">
        <f>I131</f>
        <v>166.2</v>
      </c>
      <c r="J130" s="416">
        <f>I130/H130*100</f>
        <v>47.48571428571428</v>
      </c>
    </row>
    <row r="131" spans="1:10" ht="22.5" customHeight="1">
      <c r="A131" s="90" t="s">
        <v>98</v>
      </c>
      <c r="B131" s="83" t="s">
        <v>65</v>
      </c>
      <c r="C131" s="84" t="s">
        <v>61</v>
      </c>
      <c r="D131" s="85" t="s">
        <v>65</v>
      </c>
      <c r="E131" s="86" t="s">
        <v>87</v>
      </c>
      <c r="F131" s="87" t="s">
        <v>225</v>
      </c>
      <c r="G131" s="115">
        <v>240</v>
      </c>
      <c r="H131" s="180">
        <v>350</v>
      </c>
      <c r="I131" s="391">
        <v>166.2</v>
      </c>
      <c r="J131" s="416">
        <f>I131/H131*100</f>
        <v>47.48571428571428</v>
      </c>
    </row>
    <row r="132" spans="1:10" ht="27.75" customHeight="1">
      <c r="A132" s="116" t="s">
        <v>137</v>
      </c>
      <c r="B132" s="75" t="s">
        <v>65</v>
      </c>
      <c r="C132" s="76" t="s">
        <v>61</v>
      </c>
      <c r="D132" s="77" t="s">
        <v>65</v>
      </c>
      <c r="E132" s="78" t="s">
        <v>211</v>
      </c>
      <c r="F132" s="79"/>
      <c r="G132" s="240"/>
      <c r="H132" s="179">
        <f>H133+H135+H137+H141+H139</f>
        <v>1523.6</v>
      </c>
      <c r="I132" s="394">
        <f>I133+I135+I137+I139+I141</f>
        <v>121.8</v>
      </c>
      <c r="J132" s="415">
        <f>I132/H132*100</f>
        <v>7.994224205828301</v>
      </c>
    </row>
    <row r="133" spans="1:10" ht="27.75" customHeight="1">
      <c r="A133" s="117" t="s">
        <v>138</v>
      </c>
      <c r="B133" s="83" t="s">
        <v>65</v>
      </c>
      <c r="C133" s="84" t="s">
        <v>61</v>
      </c>
      <c r="D133" s="85" t="s">
        <v>65</v>
      </c>
      <c r="E133" s="86" t="s">
        <v>211</v>
      </c>
      <c r="F133" s="87" t="s">
        <v>226</v>
      </c>
      <c r="G133" s="115"/>
      <c r="H133" s="180">
        <f>H134</f>
        <v>200</v>
      </c>
      <c r="I133" s="391">
        <v>0</v>
      </c>
      <c r="J133" s="416">
        <v>0</v>
      </c>
    </row>
    <row r="134" spans="1:10" ht="30" customHeight="1">
      <c r="A134" s="163" t="s">
        <v>98</v>
      </c>
      <c r="B134" s="83" t="s">
        <v>65</v>
      </c>
      <c r="C134" s="84" t="s">
        <v>61</v>
      </c>
      <c r="D134" s="85" t="s">
        <v>65</v>
      </c>
      <c r="E134" s="86" t="s">
        <v>211</v>
      </c>
      <c r="F134" s="87" t="s">
        <v>226</v>
      </c>
      <c r="G134" s="115">
        <v>240</v>
      </c>
      <c r="H134" s="180">
        <v>200</v>
      </c>
      <c r="I134" s="391">
        <v>0</v>
      </c>
      <c r="J134" s="416">
        <v>0</v>
      </c>
    </row>
    <row r="135" spans="1:10" ht="22.5">
      <c r="A135" s="117" t="s">
        <v>139</v>
      </c>
      <c r="B135" s="83" t="s">
        <v>65</v>
      </c>
      <c r="C135" s="84" t="s">
        <v>61</v>
      </c>
      <c r="D135" s="85" t="s">
        <v>65</v>
      </c>
      <c r="E135" s="86" t="s">
        <v>211</v>
      </c>
      <c r="F135" s="87" t="s">
        <v>227</v>
      </c>
      <c r="G135" s="94"/>
      <c r="H135" s="180">
        <f>H136</f>
        <v>800</v>
      </c>
      <c r="I135" s="391">
        <f>I136</f>
        <v>121.8</v>
      </c>
      <c r="J135" s="416">
        <f>J136</f>
        <v>15.225</v>
      </c>
    </row>
    <row r="136" spans="1:10" ht="24">
      <c r="A136" s="163" t="s">
        <v>98</v>
      </c>
      <c r="B136" s="83" t="s">
        <v>65</v>
      </c>
      <c r="C136" s="84" t="s">
        <v>61</v>
      </c>
      <c r="D136" s="85" t="s">
        <v>65</v>
      </c>
      <c r="E136" s="86" t="s">
        <v>211</v>
      </c>
      <c r="F136" s="87" t="s">
        <v>227</v>
      </c>
      <c r="G136" s="94" t="s">
        <v>97</v>
      </c>
      <c r="H136" s="180">
        <v>800</v>
      </c>
      <c r="I136" s="391">
        <v>121.8</v>
      </c>
      <c r="J136" s="416">
        <f>I136/H136*100</f>
        <v>15.225</v>
      </c>
    </row>
    <row r="137" spans="1:10" ht="22.5">
      <c r="A137" s="117" t="s">
        <v>140</v>
      </c>
      <c r="B137" s="83" t="s">
        <v>65</v>
      </c>
      <c r="C137" s="84" t="s">
        <v>61</v>
      </c>
      <c r="D137" s="85" t="s">
        <v>65</v>
      </c>
      <c r="E137" s="86" t="s">
        <v>211</v>
      </c>
      <c r="F137" s="87" t="s">
        <v>262</v>
      </c>
      <c r="G137" s="94"/>
      <c r="H137" s="180">
        <f>H138</f>
        <v>200</v>
      </c>
      <c r="I137" s="391">
        <v>0</v>
      </c>
      <c r="J137" s="416">
        <v>0</v>
      </c>
    </row>
    <row r="138" spans="1:10" ht="24">
      <c r="A138" s="163" t="s">
        <v>98</v>
      </c>
      <c r="B138" s="83" t="s">
        <v>65</v>
      </c>
      <c r="C138" s="84" t="s">
        <v>61</v>
      </c>
      <c r="D138" s="85" t="s">
        <v>65</v>
      </c>
      <c r="E138" s="86" t="s">
        <v>211</v>
      </c>
      <c r="F138" s="87" t="s">
        <v>262</v>
      </c>
      <c r="G138" s="94" t="s">
        <v>97</v>
      </c>
      <c r="H138" s="180">
        <v>200</v>
      </c>
      <c r="I138" s="391">
        <v>0</v>
      </c>
      <c r="J138" s="416">
        <v>0</v>
      </c>
    </row>
    <row r="139" spans="1:10" ht="39.75" customHeight="1">
      <c r="A139" s="163" t="s">
        <v>274</v>
      </c>
      <c r="B139" s="83" t="s">
        <v>65</v>
      </c>
      <c r="C139" s="84" t="s">
        <v>61</v>
      </c>
      <c r="D139" s="85" t="s">
        <v>65</v>
      </c>
      <c r="E139" s="86" t="s">
        <v>211</v>
      </c>
      <c r="F139" s="87" t="s">
        <v>275</v>
      </c>
      <c r="G139" s="94"/>
      <c r="H139" s="180">
        <f>H140</f>
        <v>110</v>
      </c>
      <c r="I139" s="391">
        <v>0</v>
      </c>
      <c r="J139" s="416">
        <v>0</v>
      </c>
    </row>
    <row r="140" spans="1:10" ht="24">
      <c r="A140" s="163" t="s">
        <v>98</v>
      </c>
      <c r="B140" s="83" t="s">
        <v>65</v>
      </c>
      <c r="C140" s="84" t="s">
        <v>61</v>
      </c>
      <c r="D140" s="85" t="s">
        <v>65</v>
      </c>
      <c r="E140" s="86" t="s">
        <v>211</v>
      </c>
      <c r="F140" s="87" t="s">
        <v>275</v>
      </c>
      <c r="G140" s="94" t="s">
        <v>97</v>
      </c>
      <c r="H140" s="180">
        <v>110</v>
      </c>
      <c r="I140" s="391">
        <v>0</v>
      </c>
      <c r="J140" s="416">
        <v>0</v>
      </c>
    </row>
    <row r="141" spans="1:10" ht="24">
      <c r="A141" s="90" t="s">
        <v>253</v>
      </c>
      <c r="B141" s="83" t="s">
        <v>65</v>
      </c>
      <c r="C141" s="84" t="s">
        <v>61</v>
      </c>
      <c r="D141" s="85" t="s">
        <v>65</v>
      </c>
      <c r="E141" s="86" t="s">
        <v>211</v>
      </c>
      <c r="F141" s="87" t="s">
        <v>229</v>
      </c>
      <c r="G141" s="94"/>
      <c r="H141" s="180">
        <f>H142</f>
        <v>213.6</v>
      </c>
      <c r="I141" s="391">
        <v>0</v>
      </c>
      <c r="J141" s="416">
        <v>0</v>
      </c>
    </row>
    <row r="142" spans="1:10" ht="38.25">
      <c r="A142" s="201" t="s">
        <v>174</v>
      </c>
      <c r="B142" s="83" t="s">
        <v>65</v>
      </c>
      <c r="C142" s="84" t="s">
        <v>61</v>
      </c>
      <c r="D142" s="85" t="s">
        <v>65</v>
      </c>
      <c r="E142" s="86" t="s">
        <v>211</v>
      </c>
      <c r="F142" s="87" t="s">
        <v>229</v>
      </c>
      <c r="G142" s="94" t="s">
        <v>97</v>
      </c>
      <c r="H142" s="180">
        <v>213.6</v>
      </c>
      <c r="I142" s="391">
        <v>0</v>
      </c>
      <c r="J142" s="416">
        <v>0</v>
      </c>
    </row>
    <row r="143" spans="1:10" ht="25.5">
      <c r="A143" s="345" t="s">
        <v>280</v>
      </c>
      <c r="B143" s="75" t="s">
        <v>65</v>
      </c>
      <c r="C143" s="76" t="s">
        <v>61</v>
      </c>
      <c r="D143" s="77" t="s">
        <v>68</v>
      </c>
      <c r="E143" s="78"/>
      <c r="F143" s="79"/>
      <c r="G143" s="80"/>
      <c r="H143" s="179">
        <f aca="true" t="shared" si="8" ref="H143:J145">H144</f>
        <v>70</v>
      </c>
      <c r="I143" s="394">
        <f t="shared" si="8"/>
        <v>36.8</v>
      </c>
      <c r="J143" s="415">
        <f t="shared" si="8"/>
        <v>52.57142857142857</v>
      </c>
    </row>
    <row r="144" spans="1:10" ht="25.5">
      <c r="A144" s="201" t="s">
        <v>281</v>
      </c>
      <c r="B144" s="83" t="s">
        <v>65</v>
      </c>
      <c r="C144" s="84" t="s">
        <v>61</v>
      </c>
      <c r="D144" s="85" t="s">
        <v>68</v>
      </c>
      <c r="E144" s="86" t="s">
        <v>180</v>
      </c>
      <c r="F144" s="87"/>
      <c r="G144" s="94"/>
      <c r="H144" s="180">
        <f t="shared" si="8"/>
        <v>70</v>
      </c>
      <c r="I144" s="391">
        <f t="shared" si="8"/>
        <v>36.8</v>
      </c>
      <c r="J144" s="416">
        <f t="shared" si="8"/>
        <v>52.57142857142857</v>
      </c>
    </row>
    <row r="145" spans="1:10" ht="25.5">
      <c r="A145" s="201" t="s">
        <v>282</v>
      </c>
      <c r="B145" s="83" t="s">
        <v>65</v>
      </c>
      <c r="C145" s="84" t="s">
        <v>61</v>
      </c>
      <c r="D145" s="85" t="s">
        <v>68</v>
      </c>
      <c r="E145" s="86" t="s">
        <v>180</v>
      </c>
      <c r="F145" s="87" t="s">
        <v>285</v>
      </c>
      <c r="G145" s="94"/>
      <c r="H145" s="180">
        <f t="shared" si="8"/>
        <v>70</v>
      </c>
      <c r="I145" s="391">
        <f t="shared" si="8"/>
        <v>36.8</v>
      </c>
      <c r="J145" s="416">
        <f t="shared" si="8"/>
        <v>52.57142857142857</v>
      </c>
    </row>
    <row r="146" spans="1:10" ht="24">
      <c r="A146" s="163" t="s">
        <v>98</v>
      </c>
      <c r="B146" s="83" t="s">
        <v>65</v>
      </c>
      <c r="C146" s="84" t="s">
        <v>61</v>
      </c>
      <c r="D146" s="85" t="s">
        <v>68</v>
      </c>
      <c r="E146" s="86" t="s">
        <v>180</v>
      </c>
      <c r="F146" s="87" t="s">
        <v>285</v>
      </c>
      <c r="G146" s="94" t="s">
        <v>97</v>
      </c>
      <c r="H146" s="180">
        <v>70</v>
      </c>
      <c r="I146" s="391">
        <v>36.8</v>
      </c>
      <c r="J146" s="416">
        <f>I146/H146*100</f>
        <v>52.57142857142857</v>
      </c>
    </row>
    <row r="147" spans="1:10" ht="25.5">
      <c r="A147" s="345" t="s">
        <v>283</v>
      </c>
      <c r="B147" s="75" t="s">
        <v>65</v>
      </c>
      <c r="C147" s="76" t="s">
        <v>61</v>
      </c>
      <c r="D147" s="77" t="s">
        <v>80</v>
      </c>
      <c r="E147" s="78"/>
      <c r="F147" s="79"/>
      <c r="G147" s="80"/>
      <c r="H147" s="179">
        <f>H148</f>
        <v>70</v>
      </c>
      <c r="I147" s="391">
        <v>0</v>
      </c>
      <c r="J147" s="416">
        <v>0</v>
      </c>
    </row>
    <row r="148" spans="1:10" ht="12.75">
      <c r="A148" s="201" t="s">
        <v>292</v>
      </c>
      <c r="B148" s="83" t="s">
        <v>65</v>
      </c>
      <c r="C148" s="84" t="s">
        <v>61</v>
      </c>
      <c r="D148" s="85" t="s">
        <v>80</v>
      </c>
      <c r="E148" s="86" t="s">
        <v>180</v>
      </c>
      <c r="F148" s="87" t="s">
        <v>284</v>
      </c>
      <c r="G148" s="94"/>
      <c r="H148" s="180">
        <f>H149</f>
        <v>70</v>
      </c>
      <c r="I148" s="391">
        <v>0</v>
      </c>
      <c r="J148" s="416">
        <v>0</v>
      </c>
    </row>
    <row r="149" spans="1:10" ht="24">
      <c r="A149" s="163" t="s">
        <v>98</v>
      </c>
      <c r="B149" s="83" t="s">
        <v>65</v>
      </c>
      <c r="C149" s="84" t="s">
        <v>61</v>
      </c>
      <c r="D149" s="85" t="s">
        <v>80</v>
      </c>
      <c r="E149" s="86" t="s">
        <v>180</v>
      </c>
      <c r="F149" s="87" t="s">
        <v>284</v>
      </c>
      <c r="G149" s="94" t="s">
        <v>97</v>
      </c>
      <c r="H149" s="180">
        <v>70</v>
      </c>
      <c r="I149" s="391">
        <v>0</v>
      </c>
      <c r="J149" s="416">
        <v>0</v>
      </c>
    </row>
    <row r="150" spans="1:10" ht="14.25">
      <c r="A150" s="131" t="s">
        <v>50</v>
      </c>
      <c r="B150" s="131" t="s">
        <v>67</v>
      </c>
      <c r="C150" s="132"/>
      <c r="D150" s="133"/>
      <c r="E150" s="134"/>
      <c r="F150" s="142"/>
      <c r="G150" s="134"/>
      <c r="H150" s="385">
        <f>H151</f>
        <v>16.5</v>
      </c>
      <c r="I150" s="391">
        <v>0</v>
      </c>
      <c r="J150" s="416">
        <v>0</v>
      </c>
    </row>
    <row r="151" spans="1:10" ht="12">
      <c r="A151" s="101" t="s">
        <v>84</v>
      </c>
      <c r="B151" s="101" t="s">
        <v>67</v>
      </c>
      <c r="C151" s="102" t="s">
        <v>65</v>
      </c>
      <c r="D151" s="118"/>
      <c r="E151" s="94"/>
      <c r="F151" s="87"/>
      <c r="G151" s="94"/>
      <c r="H151" s="179">
        <f>H152</f>
        <v>16.5</v>
      </c>
      <c r="I151" s="391">
        <v>0</v>
      </c>
      <c r="J151" s="416">
        <v>0</v>
      </c>
    </row>
    <row r="152" spans="1:10" ht="12.75">
      <c r="A152" s="74" t="s">
        <v>39</v>
      </c>
      <c r="B152" s="92" t="s">
        <v>67</v>
      </c>
      <c r="C152" s="92" t="s">
        <v>65</v>
      </c>
      <c r="D152" s="77" t="s">
        <v>149</v>
      </c>
      <c r="E152" s="78"/>
      <c r="F152" s="79"/>
      <c r="G152" s="120"/>
      <c r="H152" s="179">
        <f>H153</f>
        <v>16.5</v>
      </c>
      <c r="I152" s="391">
        <v>0</v>
      </c>
      <c r="J152" s="416">
        <v>0</v>
      </c>
    </row>
    <row r="153" spans="1:10" ht="38.25">
      <c r="A153" s="74" t="s">
        <v>141</v>
      </c>
      <c r="B153" s="92" t="s">
        <v>67</v>
      </c>
      <c r="C153" s="92" t="s">
        <v>65</v>
      </c>
      <c r="D153" s="77" t="s">
        <v>149</v>
      </c>
      <c r="E153" s="78"/>
      <c r="F153" s="79"/>
      <c r="G153" s="120"/>
      <c r="H153" s="179">
        <f>H156</f>
        <v>16.5</v>
      </c>
      <c r="I153" s="391">
        <v>0</v>
      </c>
      <c r="J153" s="416">
        <v>0</v>
      </c>
    </row>
    <row r="154" spans="1:10" ht="38.25">
      <c r="A154" s="149" t="s">
        <v>2</v>
      </c>
      <c r="B154" s="92" t="s">
        <v>67</v>
      </c>
      <c r="C154" s="92" t="s">
        <v>65</v>
      </c>
      <c r="D154" s="77" t="s">
        <v>149</v>
      </c>
      <c r="E154" s="78" t="s">
        <v>180</v>
      </c>
      <c r="F154" s="79"/>
      <c r="G154" s="120"/>
      <c r="H154" s="179">
        <f>H155</f>
        <v>16.5</v>
      </c>
      <c r="I154" s="391">
        <v>0</v>
      </c>
      <c r="J154" s="416">
        <v>0</v>
      </c>
    </row>
    <row r="155" spans="1:10" ht="12">
      <c r="A155" s="168" t="s">
        <v>175</v>
      </c>
      <c r="B155" s="96" t="s">
        <v>67</v>
      </c>
      <c r="C155" s="96" t="s">
        <v>65</v>
      </c>
      <c r="D155" s="85" t="s">
        <v>149</v>
      </c>
      <c r="E155" s="86" t="s">
        <v>180</v>
      </c>
      <c r="F155" s="87" t="s">
        <v>203</v>
      </c>
      <c r="G155" s="121"/>
      <c r="H155" s="180">
        <f>H156</f>
        <v>16.5</v>
      </c>
      <c r="I155" s="391">
        <v>0</v>
      </c>
      <c r="J155" s="416">
        <v>0</v>
      </c>
    </row>
    <row r="156" spans="1:10" ht="24">
      <c r="A156" s="90" t="s">
        <v>98</v>
      </c>
      <c r="B156" s="96" t="s">
        <v>67</v>
      </c>
      <c r="C156" s="96" t="s">
        <v>65</v>
      </c>
      <c r="D156" s="85" t="s">
        <v>149</v>
      </c>
      <c r="E156" s="86" t="s">
        <v>180</v>
      </c>
      <c r="F156" s="87" t="s">
        <v>203</v>
      </c>
      <c r="G156" s="106">
        <v>240</v>
      </c>
      <c r="H156" s="180">
        <v>16.5</v>
      </c>
      <c r="I156" s="391">
        <v>0</v>
      </c>
      <c r="J156" s="416">
        <v>0</v>
      </c>
    </row>
    <row r="157" spans="1:10" ht="14.25">
      <c r="A157" s="131" t="s">
        <v>51</v>
      </c>
      <c r="B157" s="131" t="s">
        <v>68</v>
      </c>
      <c r="C157" s="132"/>
      <c r="D157" s="133"/>
      <c r="E157" s="134"/>
      <c r="F157" s="142"/>
      <c r="G157" s="134"/>
      <c r="H157" s="385">
        <f aca="true" t="shared" si="9" ref="H157:J158">H158</f>
        <v>4103.8</v>
      </c>
      <c r="I157" s="394">
        <f t="shared" si="9"/>
        <v>1119.6</v>
      </c>
      <c r="J157" s="415">
        <f t="shared" si="9"/>
        <v>27.282031288074464</v>
      </c>
    </row>
    <row r="158" spans="1:10" ht="12">
      <c r="A158" s="101" t="s">
        <v>69</v>
      </c>
      <c r="B158" s="101" t="s">
        <v>68</v>
      </c>
      <c r="C158" s="102" t="s">
        <v>60</v>
      </c>
      <c r="D158" s="118"/>
      <c r="E158" s="94"/>
      <c r="F158" s="87"/>
      <c r="G158" s="94"/>
      <c r="H158" s="179">
        <f t="shared" si="9"/>
        <v>4103.8</v>
      </c>
      <c r="I158" s="394">
        <f t="shared" si="9"/>
        <v>1119.6</v>
      </c>
      <c r="J158" s="415">
        <f t="shared" si="9"/>
        <v>27.282031288074464</v>
      </c>
    </row>
    <row r="159" spans="1:11" s="14" customFormat="1" ht="26.25" customHeight="1">
      <c r="A159" s="144" t="s">
        <v>176</v>
      </c>
      <c r="B159" s="75" t="s">
        <v>68</v>
      </c>
      <c r="C159" s="76" t="s">
        <v>60</v>
      </c>
      <c r="D159" s="77" t="s">
        <v>67</v>
      </c>
      <c r="E159" s="78"/>
      <c r="F159" s="79"/>
      <c r="G159" s="80"/>
      <c r="H159" s="255">
        <f>H160+H173</f>
        <v>4103.8</v>
      </c>
      <c r="I159" s="394">
        <f>I160+I173</f>
        <v>1119.6</v>
      </c>
      <c r="J159" s="415">
        <f aca="true" t="shared" si="10" ref="J159:J164">I159/H159*100</f>
        <v>27.282031288074464</v>
      </c>
      <c r="K159" s="12"/>
    </row>
    <row r="160" spans="1:10" ht="28.5" customHeight="1">
      <c r="A160" s="169" t="s">
        <v>177</v>
      </c>
      <c r="B160" s="92" t="s">
        <v>68</v>
      </c>
      <c r="C160" s="92" t="s">
        <v>60</v>
      </c>
      <c r="D160" s="77" t="s">
        <v>67</v>
      </c>
      <c r="E160" s="78" t="s">
        <v>180</v>
      </c>
      <c r="F160" s="79"/>
      <c r="G160" s="120"/>
      <c r="H160" s="179">
        <f>H161+H167+H169</f>
        <v>3870.2</v>
      </c>
      <c r="I160" s="394">
        <f>I161+I167+I169</f>
        <v>1081.1</v>
      </c>
      <c r="J160" s="415">
        <f t="shared" si="10"/>
        <v>27.933956901452124</v>
      </c>
    </row>
    <row r="161" spans="1:10" ht="23.25" customHeight="1">
      <c r="A161" s="171" t="s">
        <v>178</v>
      </c>
      <c r="B161" s="96" t="s">
        <v>68</v>
      </c>
      <c r="C161" s="96" t="s">
        <v>60</v>
      </c>
      <c r="D161" s="85" t="s">
        <v>67</v>
      </c>
      <c r="E161" s="86" t="s">
        <v>180</v>
      </c>
      <c r="F161" s="87" t="s">
        <v>230</v>
      </c>
      <c r="G161" s="121"/>
      <c r="H161" s="180">
        <f>H162+H163+H164</f>
        <v>3720.2</v>
      </c>
      <c r="I161" s="391">
        <f>I162+I163+I164</f>
        <v>1072</v>
      </c>
      <c r="J161" s="416">
        <f t="shared" si="10"/>
        <v>28.815655072307944</v>
      </c>
    </row>
    <row r="162" spans="1:10" ht="15" customHeight="1">
      <c r="A162" s="145" t="s">
        <v>179</v>
      </c>
      <c r="B162" s="96" t="s">
        <v>68</v>
      </c>
      <c r="C162" s="96" t="s">
        <v>60</v>
      </c>
      <c r="D162" s="85" t="s">
        <v>67</v>
      </c>
      <c r="E162" s="86" t="s">
        <v>180</v>
      </c>
      <c r="F162" s="87" t="s">
        <v>230</v>
      </c>
      <c r="G162" s="121" t="s">
        <v>106</v>
      </c>
      <c r="H162" s="180">
        <v>1656</v>
      </c>
      <c r="I162" s="391">
        <v>420</v>
      </c>
      <c r="J162" s="416">
        <f t="shared" si="10"/>
        <v>25.36231884057971</v>
      </c>
    </row>
    <row r="163" spans="1:10" ht="25.5" customHeight="1">
      <c r="A163" s="90" t="s">
        <v>98</v>
      </c>
      <c r="B163" s="96" t="s">
        <v>68</v>
      </c>
      <c r="C163" s="96" t="s">
        <v>60</v>
      </c>
      <c r="D163" s="85" t="s">
        <v>67</v>
      </c>
      <c r="E163" s="86" t="s">
        <v>180</v>
      </c>
      <c r="F163" s="87" t="s">
        <v>230</v>
      </c>
      <c r="G163" s="121" t="s">
        <v>97</v>
      </c>
      <c r="H163" s="180">
        <v>1943.2</v>
      </c>
      <c r="I163" s="391">
        <v>533.7</v>
      </c>
      <c r="J163" s="416">
        <f t="shared" si="10"/>
        <v>27.465006175380818</v>
      </c>
    </row>
    <row r="164" spans="1:11" ht="19.5" customHeight="1">
      <c r="A164" s="90" t="s">
        <v>99</v>
      </c>
      <c r="B164" s="96" t="s">
        <v>68</v>
      </c>
      <c r="C164" s="96" t="s">
        <v>60</v>
      </c>
      <c r="D164" s="85" t="s">
        <v>67</v>
      </c>
      <c r="E164" s="86" t="s">
        <v>180</v>
      </c>
      <c r="F164" s="87" t="s">
        <v>230</v>
      </c>
      <c r="G164" s="106">
        <v>850</v>
      </c>
      <c r="H164" s="180">
        <v>121</v>
      </c>
      <c r="I164" s="391">
        <v>118.3</v>
      </c>
      <c r="J164" s="416">
        <f t="shared" si="10"/>
        <v>97.76859504132231</v>
      </c>
      <c r="K164" s="161"/>
    </row>
    <row r="165" spans="9:10" ht="0.75" customHeight="1" hidden="1">
      <c r="I165" s="391"/>
      <c r="J165" s="416"/>
    </row>
    <row r="166" spans="9:10" ht="11.25" hidden="1">
      <c r="I166" s="391"/>
      <c r="J166" s="416"/>
    </row>
    <row r="167" spans="1:10" ht="15.75" customHeight="1">
      <c r="A167" s="90" t="s">
        <v>254</v>
      </c>
      <c r="B167" s="96" t="s">
        <v>68</v>
      </c>
      <c r="C167" s="170" t="s">
        <v>60</v>
      </c>
      <c r="D167" s="85" t="s">
        <v>67</v>
      </c>
      <c r="E167" s="86" t="s">
        <v>180</v>
      </c>
      <c r="F167" s="87" t="s">
        <v>226</v>
      </c>
      <c r="G167" s="115"/>
      <c r="H167" s="258">
        <f>H168</f>
        <v>50</v>
      </c>
      <c r="I167" s="391">
        <v>0</v>
      </c>
      <c r="J167" s="416">
        <v>0</v>
      </c>
    </row>
    <row r="168" spans="1:10" ht="24.75" customHeight="1">
      <c r="A168" s="90" t="s">
        <v>98</v>
      </c>
      <c r="B168" s="96" t="s">
        <v>68</v>
      </c>
      <c r="C168" s="170" t="s">
        <v>60</v>
      </c>
      <c r="D168" s="85" t="s">
        <v>67</v>
      </c>
      <c r="E168" s="86" t="s">
        <v>180</v>
      </c>
      <c r="F168" s="87" t="s">
        <v>226</v>
      </c>
      <c r="G168" s="115">
        <v>240</v>
      </c>
      <c r="H168" s="258">
        <v>50</v>
      </c>
      <c r="I168" s="391">
        <v>0</v>
      </c>
      <c r="J168" s="416">
        <v>0</v>
      </c>
    </row>
    <row r="169" spans="1:10" ht="15.75" customHeight="1">
      <c r="A169" s="90" t="s">
        <v>255</v>
      </c>
      <c r="B169" s="96" t="s">
        <v>68</v>
      </c>
      <c r="C169" s="170" t="s">
        <v>60</v>
      </c>
      <c r="D169" s="85" t="s">
        <v>67</v>
      </c>
      <c r="E169" s="86" t="s">
        <v>180</v>
      </c>
      <c r="F169" s="87" t="s">
        <v>231</v>
      </c>
      <c r="G169" s="115"/>
      <c r="H169" s="258">
        <f>H170</f>
        <v>100</v>
      </c>
      <c r="I169" s="391">
        <f>I170</f>
        <v>9.1</v>
      </c>
      <c r="J169" s="416">
        <f>I169/H169*100</f>
        <v>9.1</v>
      </c>
    </row>
    <row r="170" spans="1:10" ht="25.5" customHeight="1">
      <c r="A170" s="90" t="s">
        <v>98</v>
      </c>
      <c r="B170" s="96" t="s">
        <v>68</v>
      </c>
      <c r="C170" s="170" t="s">
        <v>60</v>
      </c>
      <c r="D170" s="85" t="s">
        <v>67</v>
      </c>
      <c r="E170" s="86" t="s">
        <v>180</v>
      </c>
      <c r="F170" s="87" t="s">
        <v>231</v>
      </c>
      <c r="G170" s="115">
        <v>240</v>
      </c>
      <c r="H170" s="258">
        <v>100</v>
      </c>
      <c r="I170" s="391">
        <v>9.1</v>
      </c>
      <c r="J170" s="416">
        <f>I170/H170*100</f>
        <v>9.1</v>
      </c>
    </row>
    <row r="171" spans="1:10" ht="16.5" customHeight="1">
      <c r="A171" s="346" t="s">
        <v>286</v>
      </c>
      <c r="B171" s="96" t="s">
        <v>68</v>
      </c>
      <c r="C171" s="170" t="s">
        <v>60</v>
      </c>
      <c r="D171" s="85" t="s">
        <v>67</v>
      </c>
      <c r="E171" s="86" t="s">
        <v>180</v>
      </c>
      <c r="F171" s="87" t="s">
        <v>287</v>
      </c>
      <c r="G171" s="115"/>
      <c r="H171" s="258">
        <v>0</v>
      </c>
      <c r="I171" s="391">
        <v>0</v>
      </c>
      <c r="J171" s="416">
        <v>0</v>
      </c>
    </row>
    <row r="172" spans="1:10" ht="25.5" customHeight="1">
      <c r="A172" s="90" t="s">
        <v>98</v>
      </c>
      <c r="B172" s="96" t="s">
        <v>68</v>
      </c>
      <c r="C172" s="170" t="s">
        <v>60</v>
      </c>
      <c r="D172" s="85" t="s">
        <v>67</v>
      </c>
      <c r="E172" s="86" t="s">
        <v>180</v>
      </c>
      <c r="F172" s="87" t="s">
        <v>287</v>
      </c>
      <c r="G172" s="115">
        <v>240</v>
      </c>
      <c r="H172" s="258">
        <v>0</v>
      </c>
      <c r="I172" s="391">
        <v>0</v>
      </c>
      <c r="J172" s="416">
        <v>0</v>
      </c>
    </row>
    <row r="173" spans="1:10" ht="41.25" customHeight="1">
      <c r="A173" s="241" t="s">
        <v>256</v>
      </c>
      <c r="B173" s="92" t="s">
        <v>68</v>
      </c>
      <c r="C173" s="242" t="s">
        <v>60</v>
      </c>
      <c r="D173" s="77" t="s">
        <v>67</v>
      </c>
      <c r="E173" s="78" t="s">
        <v>87</v>
      </c>
      <c r="F173" s="79"/>
      <c r="G173" s="240"/>
      <c r="H173" s="179">
        <f aca="true" t="shared" si="11" ref="H173:J174">H174</f>
        <v>233.6</v>
      </c>
      <c r="I173" s="391">
        <f t="shared" si="11"/>
        <v>38.5</v>
      </c>
      <c r="J173" s="416">
        <f t="shared" si="11"/>
        <v>16.481164383561644</v>
      </c>
    </row>
    <row r="174" spans="1:10" ht="36" customHeight="1">
      <c r="A174" s="335" t="s">
        <v>257</v>
      </c>
      <c r="B174" s="96" t="s">
        <v>68</v>
      </c>
      <c r="C174" s="170" t="s">
        <v>60</v>
      </c>
      <c r="D174" s="85" t="s">
        <v>67</v>
      </c>
      <c r="E174" s="86" t="s">
        <v>87</v>
      </c>
      <c r="F174" s="87" t="s">
        <v>181</v>
      </c>
      <c r="G174" s="115"/>
      <c r="H174" s="257">
        <f t="shared" si="11"/>
        <v>233.6</v>
      </c>
      <c r="I174" s="391">
        <f t="shared" si="11"/>
        <v>38.5</v>
      </c>
      <c r="J174" s="416">
        <f t="shared" si="11"/>
        <v>16.481164383561644</v>
      </c>
    </row>
    <row r="175" spans="1:10" ht="21" customHeight="1">
      <c r="A175" s="145" t="s">
        <v>179</v>
      </c>
      <c r="B175" s="96" t="s">
        <v>68</v>
      </c>
      <c r="C175" s="170" t="s">
        <v>60</v>
      </c>
      <c r="D175" s="85" t="s">
        <v>67</v>
      </c>
      <c r="E175" s="86" t="s">
        <v>87</v>
      </c>
      <c r="F175" s="87" t="s">
        <v>181</v>
      </c>
      <c r="G175" s="115">
        <v>100</v>
      </c>
      <c r="H175" s="257">
        <v>233.6</v>
      </c>
      <c r="I175" s="391">
        <v>38.5</v>
      </c>
      <c r="J175" s="416">
        <f>I175/H175*100</f>
        <v>16.481164383561644</v>
      </c>
    </row>
    <row r="176" spans="1:10" ht="14.25">
      <c r="A176" s="172" t="s">
        <v>107</v>
      </c>
      <c r="B176" s="173" t="s">
        <v>79</v>
      </c>
      <c r="C176" s="174"/>
      <c r="D176" s="133"/>
      <c r="E176" s="134"/>
      <c r="F176" s="142"/>
      <c r="G176" s="175" t="s">
        <v>108</v>
      </c>
      <c r="H176" s="385">
        <f aca="true" t="shared" si="12" ref="H176:J180">H177</f>
        <v>276.3</v>
      </c>
      <c r="I176" s="394">
        <f t="shared" si="12"/>
        <v>71.8</v>
      </c>
      <c r="J176" s="415">
        <f t="shared" si="12"/>
        <v>25.98624683315237</v>
      </c>
    </row>
    <row r="177" spans="1:10" ht="12">
      <c r="A177" s="101" t="s">
        <v>109</v>
      </c>
      <c r="B177" s="101" t="s">
        <v>79</v>
      </c>
      <c r="C177" s="102" t="s">
        <v>60</v>
      </c>
      <c r="D177" s="118"/>
      <c r="E177" s="94"/>
      <c r="F177" s="119"/>
      <c r="G177" s="94"/>
      <c r="H177" s="255">
        <f t="shared" si="12"/>
        <v>276.3</v>
      </c>
      <c r="I177" s="394">
        <f t="shared" si="12"/>
        <v>71.8</v>
      </c>
      <c r="J177" s="415">
        <f t="shared" si="12"/>
        <v>25.98624683315237</v>
      </c>
    </row>
    <row r="178" spans="1:10" ht="12.75">
      <c r="A178" s="74" t="s">
        <v>110</v>
      </c>
      <c r="B178" s="75" t="s">
        <v>79</v>
      </c>
      <c r="C178" s="76" t="s">
        <v>60</v>
      </c>
      <c r="D178" s="77" t="s">
        <v>111</v>
      </c>
      <c r="E178" s="78"/>
      <c r="F178" s="79"/>
      <c r="G178" s="80"/>
      <c r="H178" s="255">
        <f t="shared" si="12"/>
        <v>276.3</v>
      </c>
      <c r="I178" s="394">
        <f t="shared" si="12"/>
        <v>71.8</v>
      </c>
      <c r="J178" s="415">
        <f t="shared" si="12"/>
        <v>25.98624683315237</v>
      </c>
    </row>
    <row r="179" spans="1:10" ht="12.75">
      <c r="A179" s="74" t="s">
        <v>112</v>
      </c>
      <c r="B179" s="243" t="s">
        <v>79</v>
      </c>
      <c r="C179" s="126" t="s">
        <v>60</v>
      </c>
      <c r="D179" s="126" t="s">
        <v>111</v>
      </c>
      <c r="E179" s="80" t="s">
        <v>180</v>
      </c>
      <c r="F179" s="127"/>
      <c r="G179" s="80"/>
      <c r="H179" s="255">
        <f t="shared" si="12"/>
        <v>276.3</v>
      </c>
      <c r="I179" s="394">
        <f t="shared" si="12"/>
        <v>71.8</v>
      </c>
      <c r="J179" s="415">
        <f t="shared" si="12"/>
        <v>25.98624683315237</v>
      </c>
    </row>
    <row r="180" spans="1:10" ht="38.25" customHeight="1">
      <c r="A180" s="109" t="s">
        <v>113</v>
      </c>
      <c r="B180" s="122" t="s">
        <v>79</v>
      </c>
      <c r="C180" s="118" t="s">
        <v>60</v>
      </c>
      <c r="D180" s="118" t="s">
        <v>111</v>
      </c>
      <c r="E180" s="94" t="s">
        <v>180</v>
      </c>
      <c r="F180" s="119" t="s">
        <v>232</v>
      </c>
      <c r="G180" s="94"/>
      <c r="H180" s="259">
        <f t="shared" si="12"/>
        <v>276.3</v>
      </c>
      <c r="I180" s="391">
        <f t="shared" si="12"/>
        <v>71.8</v>
      </c>
      <c r="J180" s="416">
        <f t="shared" si="12"/>
        <v>25.98624683315237</v>
      </c>
    </row>
    <row r="181" spans="1:10" ht="19.5" customHeight="1">
      <c r="A181" s="109" t="s">
        <v>114</v>
      </c>
      <c r="B181" s="122" t="s">
        <v>79</v>
      </c>
      <c r="C181" s="118" t="s">
        <v>60</v>
      </c>
      <c r="D181" s="118" t="s">
        <v>111</v>
      </c>
      <c r="E181" s="94" t="s">
        <v>180</v>
      </c>
      <c r="F181" s="119" t="s">
        <v>232</v>
      </c>
      <c r="G181" s="94" t="s">
        <v>264</v>
      </c>
      <c r="H181" s="259">
        <v>276.3</v>
      </c>
      <c r="I181" s="391">
        <v>71.8</v>
      </c>
      <c r="J181" s="416">
        <f>I181/H181*100</f>
        <v>25.98624683315237</v>
      </c>
    </row>
    <row r="182" spans="1:10" ht="0.75" customHeight="1">
      <c r="A182" s="164" t="s">
        <v>142</v>
      </c>
      <c r="B182" s="165" t="s">
        <v>43</v>
      </c>
      <c r="C182" s="166"/>
      <c r="D182" s="166"/>
      <c r="E182" s="156"/>
      <c r="F182" s="167"/>
      <c r="G182" s="156"/>
      <c r="H182" s="370">
        <f>H183</f>
        <v>0</v>
      </c>
      <c r="I182" s="391"/>
      <c r="J182" s="416"/>
    </row>
    <row r="183" spans="1:10" s="73" customFormat="1" ht="12.75" hidden="1">
      <c r="A183" s="123" t="s">
        <v>142</v>
      </c>
      <c r="B183" s="244" t="s">
        <v>43</v>
      </c>
      <c r="C183" s="245" t="s">
        <v>60</v>
      </c>
      <c r="D183" s="245"/>
      <c r="E183" s="246"/>
      <c r="F183" s="247"/>
      <c r="G183" s="246"/>
      <c r="H183" s="389">
        <f>H185</f>
        <v>0</v>
      </c>
      <c r="I183" s="391"/>
      <c r="J183" s="416"/>
    </row>
    <row r="184" spans="1:10" ht="12.75" hidden="1">
      <c r="A184" s="74" t="s">
        <v>143</v>
      </c>
      <c r="B184" s="243" t="s">
        <v>43</v>
      </c>
      <c r="C184" s="126" t="s">
        <v>60</v>
      </c>
      <c r="D184" s="126" t="s">
        <v>144</v>
      </c>
      <c r="E184" s="80"/>
      <c r="F184" s="127"/>
      <c r="G184" s="80"/>
      <c r="H184" s="255">
        <f>H185</f>
        <v>0</v>
      </c>
      <c r="I184" s="391"/>
      <c r="J184" s="416"/>
    </row>
    <row r="185" spans="1:10" ht="25.5" hidden="1">
      <c r="A185" s="109" t="s">
        <v>145</v>
      </c>
      <c r="B185" s="122" t="s">
        <v>43</v>
      </c>
      <c r="C185" s="118" t="s">
        <v>60</v>
      </c>
      <c r="D185" s="118" t="s">
        <v>144</v>
      </c>
      <c r="E185" s="94" t="s">
        <v>180</v>
      </c>
      <c r="F185" s="119"/>
      <c r="G185" s="94"/>
      <c r="H185" s="259">
        <f>H186</f>
        <v>0</v>
      </c>
      <c r="I185" s="391"/>
      <c r="J185" s="416"/>
    </row>
    <row r="186" spans="1:10" ht="30" customHeight="1" hidden="1">
      <c r="A186" s="105" t="s">
        <v>146</v>
      </c>
      <c r="B186" s="122" t="s">
        <v>43</v>
      </c>
      <c r="C186" s="118" t="s">
        <v>60</v>
      </c>
      <c r="D186" s="118" t="s">
        <v>144</v>
      </c>
      <c r="E186" s="94" t="s">
        <v>180</v>
      </c>
      <c r="F186" s="119" t="s">
        <v>233</v>
      </c>
      <c r="G186" s="94"/>
      <c r="H186" s="259">
        <f>H187</f>
        <v>0</v>
      </c>
      <c r="I186" s="391"/>
      <c r="J186" s="416"/>
    </row>
    <row r="187" spans="1:10" ht="11.25" hidden="1">
      <c r="A187" s="105" t="s">
        <v>147</v>
      </c>
      <c r="B187" s="122" t="s">
        <v>43</v>
      </c>
      <c r="C187" s="118" t="s">
        <v>60</v>
      </c>
      <c r="D187" s="118" t="s">
        <v>144</v>
      </c>
      <c r="E187" s="94" t="s">
        <v>180</v>
      </c>
      <c r="F187" s="119" t="s">
        <v>233</v>
      </c>
      <c r="G187" s="94" t="s">
        <v>148</v>
      </c>
      <c r="H187" s="259">
        <v>0</v>
      </c>
      <c r="I187" s="391"/>
      <c r="J187" s="416"/>
    </row>
    <row r="188" spans="1:10" s="56" customFormat="1" ht="14.25">
      <c r="A188" s="74" t="s">
        <v>121</v>
      </c>
      <c r="B188" s="124"/>
      <c r="C188" s="125"/>
      <c r="D188" s="126"/>
      <c r="E188" s="80"/>
      <c r="F188" s="127"/>
      <c r="G188" s="128"/>
      <c r="H188" s="390">
        <f>H11+H84+H91+H106+H114+H150+H157+H176+H182</f>
        <v>16144.5</v>
      </c>
      <c r="I188" s="424" t="s">
        <v>311</v>
      </c>
      <c r="J188" s="419">
        <f>I188/H188*100</f>
        <v>21.919539161943696</v>
      </c>
    </row>
    <row r="189" spans="1:10" ht="11.25">
      <c r="A189" s="129"/>
      <c r="B189" s="130"/>
      <c r="C189" s="130"/>
      <c r="D189" s="130"/>
      <c r="E189" s="130"/>
      <c r="F189" s="130"/>
      <c r="G189" s="130"/>
      <c r="H189" s="231"/>
      <c r="I189" s="428"/>
      <c r="J189" s="429"/>
    </row>
    <row r="190" spans="1:10" ht="11.25">
      <c r="A190" s="129"/>
      <c r="B190" s="130"/>
      <c r="C190" s="130"/>
      <c r="D190" s="130"/>
      <c r="E190" s="130"/>
      <c r="F190" s="130"/>
      <c r="G190" s="130"/>
      <c r="H190" s="231"/>
      <c r="I190" s="430"/>
      <c r="J190" s="431"/>
    </row>
    <row r="191" spans="1:8" ht="11.25">
      <c r="A191" s="129"/>
      <c r="B191" s="130"/>
      <c r="C191" s="130"/>
      <c r="D191" s="130"/>
      <c r="E191" s="130"/>
      <c r="F191" s="130"/>
      <c r="G191" s="130"/>
      <c r="H191" s="231"/>
    </row>
    <row r="193" ht="11.25">
      <c r="I193" s="181"/>
    </row>
  </sheetData>
  <sheetProtection/>
  <mergeCells count="13">
    <mergeCell ref="E1:J1"/>
    <mergeCell ref="B2:J2"/>
    <mergeCell ref="B3:J3"/>
    <mergeCell ref="B4:J4"/>
    <mergeCell ref="A7:J7"/>
    <mergeCell ref="A6:H6"/>
    <mergeCell ref="H9:H10"/>
    <mergeCell ref="D10:F10"/>
    <mergeCell ref="B9:G9"/>
    <mergeCell ref="I189:J190"/>
    <mergeCell ref="H8:J8"/>
    <mergeCell ref="I9:I10"/>
    <mergeCell ref="J9:J10"/>
  </mergeCells>
  <printOptions/>
  <pageMargins left="0.75" right="0.26" top="0.6" bottom="0.24" header="0.5" footer="0.5"/>
  <pageSetup horizontalDpi="600" verticalDpi="600" orientation="portrait" paperSize="9" scale="73" r:id="rId1"/>
  <ignoredErrors>
    <ignoredError sqref="B19:F19 G19:G20 E84:E86 H121 D118:F118 G118:G121 D49:G49 B114:C115 B11:G11 B20:D20 G24:G25 G29 B29:D31 E119:F119 G123:H123 F66 B127:C129 G157:G161 B84:D89 G127:G128 F84:F85 B49:C51 B162:C162 B66:C67 B164:C164 B69:C70 B150:C153 D150:G151 B156:C158 D157:F158 B24:D26 B118:C124" numberStoredAsText="1"/>
    <ignoredError sqref="H153" formula="1"/>
    <ignoredError sqref="G152:G153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3"/>
  <sheetViews>
    <sheetView zoomScalePageLayoutView="0" workbookViewId="0" topLeftCell="B1">
      <selection activeCell="Q8" sqref="Q8"/>
    </sheetView>
  </sheetViews>
  <sheetFormatPr defaultColWidth="9.140625" defaultRowHeight="12.75"/>
  <cols>
    <col min="1" max="1" width="3.7109375" style="7" hidden="1" customWidth="1"/>
    <col min="2" max="2" width="53.421875" style="1" customWidth="1"/>
    <col min="3" max="3" width="6.7109375" style="9" customWidth="1"/>
    <col min="4" max="4" width="4.7109375" style="1" customWidth="1"/>
    <col min="5" max="5" width="4.57421875" style="1" customWidth="1"/>
    <col min="6" max="6" width="3.7109375" style="1" customWidth="1"/>
    <col min="7" max="7" width="5.57421875" style="1" customWidth="1"/>
    <col min="8" max="8" width="5.28125" style="1" customWidth="1"/>
    <col min="9" max="9" width="6.28125" style="1" customWidth="1"/>
    <col min="10" max="10" width="12.57421875" style="204" customWidth="1"/>
    <col min="11" max="16384" width="9.140625" style="1" customWidth="1"/>
  </cols>
  <sheetData>
    <row r="1" spans="7:12" ht="12.75">
      <c r="G1" s="442" t="s">
        <v>241</v>
      </c>
      <c r="H1" s="442"/>
      <c r="I1" s="442"/>
      <c r="J1" s="438"/>
      <c r="K1" s="438"/>
      <c r="L1" s="438"/>
    </row>
    <row r="2" spans="4:12" ht="46.5" customHeight="1">
      <c r="D2" s="436" t="s">
        <v>296</v>
      </c>
      <c r="E2" s="438"/>
      <c r="F2" s="438"/>
      <c r="G2" s="438"/>
      <c r="H2" s="438"/>
      <c r="I2" s="438"/>
      <c r="J2" s="438"/>
      <c r="K2" s="438"/>
      <c r="L2" s="438"/>
    </row>
    <row r="3" spans="6:12" ht="12.75">
      <c r="F3" s="443" t="s">
        <v>313</v>
      </c>
      <c r="G3" s="443"/>
      <c r="H3" s="443"/>
      <c r="I3" s="443"/>
      <c r="J3" s="438"/>
      <c r="K3" s="438"/>
      <c r="L3" s="438"/>
    </row>
    <row r="4" spans="1:12" ht="36.75" customHeight="1">
      <c r="A4" s="444" t="s">
        <v>297</v>
      </c>
      <c r="B4" s="444"/>
      <c r="C4" s="444"/>
      <c r="D4" s="444"/>
      <c r="E4" s="444"/>
      <c r="F4" s="444"/>
      <c r="G4" s="444"/>
      <c r="H4" s="444"/>
      <c r="I4" s="444"/>
      <c r="J4" s="444"/>
      <c r="K4" s="437"/>
      <c r="L4" s="437"/>
    </row>
    <row r="5" spans="1:12" ht="15.75">
      <c r="A5" s="445" t="s">
        <v>300</v>
      </c>
      <c r="B5" s="445"/>
      <c r="C5" s="445"/>
      <c r="D5" s="445"/>
      <c r="E5" s="445"/>
      <c r="F5" s="445"/>
      <c r="G5" s="445"/>
      <c r="H5" s="445"/>
      <c r="I5" s="445"/>
      <c r="J5" s="438"/>
      <c r="K5" s="438"/>
      <c r="L5" s="438"/>
    </row>
    <row r="6" spans="8:12" ht="12.75">
      <c r="H6" s="446" t="s">
        <v>72</v>
      </c>
      <c r="I6" s="433"/>
      <c r="J6" s="433"/>
      <c r="K6" s="433"/>
      <c r="L6" s="433"/>
    </row>
    <row r="7" spans="1:12" ht="19.5" customHeight="1">
      <c r="A7" s="453" t="s">
        <v>57</v>
      </c>
      <c r="B7" s="2" t="s">
        <v>75</v>
      </c>
      <c r="C7" s="454" t="s">
        <v>71</v>
      </c>
      <c r="D7" s="447" t="s">
        <v>122</v>
      </c>
      <c r="E7" s="448"/>
      <c r="F7" s="448"/>
      <c r="G7" s="448"/>
      <c r="H7" s="448"/>
      <c r="I7" s="449"/>
      <c r="J7" s="450" t="s">
        <v>182</v>
      </c>
      <c r="K7" s="434" t="s">
        <v>298</v>
      </c>
      <c r="L7" s="434" t="s">
        <v>295</v>
      </c>
    </row>
    <row r="8" spans="1:12" ht="51" customHeight="1">
      <c r="A8" s="453"/>
      <c r="B8" s="3"/>
      <c r="C8" s="455"/>
      <c r="D8" s="57" t="s">
        <v>78</v>
      </c>
      <c r="E8" s="58" t="s">
        <v>77</v>
      </c>
      <c r="F8" s="452" t="s">
        <v>76</v>
      </c>
      <c r="G8" s="452"/>
      <c r="H8" s="452"/>
      <c r="I8" s="59" t="s">
        <v>123</v>
      </c>
      <c r="J8" s="451"/>
      <c r="K8" s="435"/>
      <c r="L8" s="435"/>
    </row>
    <row r="9" spans="1:12" ht="29.25" customHeight="1">
      <c r="A9" s="11"/>
      <c r="B9" s="71" t="s">
        <v>128</v>
      </c>
      <c r="C9" s="60" t="s">
        <v>73</v>
      </c>
      <c r="D9" s="44"/>
      <c r="E9" s="45"/>
      <c r="F9" s="46"/>
      <c r="G9" s="47"/>
      <c r="H9" s="52"/>
      <c r="I9" s="61"/>
      <c r="J9" s="205">
        <f>J10+J82+J89+J104+J114+J150+J157+J174+J180</f>
        <v>15975.399999999998</v>
      </c>
      <c r="K9" s="413">
        <f>K10+K82+K89+K104+K114+K150+K157+K174</f>
        <v>3516.7000000000003</v>
      </c>
      <c r="L9" s="414">
        <f>K9/J9*100</f>
        <v>22.013220326251616</v>
      </c>
    </row>
    <row r="10" spans="2:12" ht="22.5" customHeight="1">
      <c r="B10" s="347" t="s">
        <v>59</v>
      </c>
      <c r="C10" s="348">
        <v>871</v>
      </c>
      <c r="D10" s="151" t="s">
        <v>60</v>
      </c>
      <c r="E10" s="152" t="s">
        <v>58</v>
      </c>
      <c r="F10" s="153"/>
      <c r="G10" s="154"/>
      <c r="H10" s="155"/>
      <c r="I10" s="158"/>
      <c r="J10" s="349">
        <f>J16+J35+J43+J48+J40</f>
        <v>6797.1</v>
      </c>
      <c r="K10" s="413">
        <f>K16+K35+K43+K48+K40</f>
        <v>1542.9</v>
      </c>
      <c r="L10" s="414">
        <f>K10/J10*100</f>
        <v>22.699386503067483</v>
      </c>
    </row>
    <row r="11" spans="2:12" ht="22.5" customHeight="1" hidden="1">
      <c r="B11" s="72" t="s">
        <v>70</v>
      </c>
      <c r="C11" s="65" t="s">
        <v>129</v>
      </c>
      <c r="D11" s="32" t="s">
        <v>60</v>
      </c>
      <c r="E11" s="33" t="s">
        <v>43</v>
      </c>
      <c r="F11" s="27"/>
      <c r="G11" s="28"/>
      <c r="H11" s="29"/>
      <c r="I11" s="30"/>
      <c r="J11" s="206">
        <f>J12</f>
        <v>0</v>
      </c>
      <c r="K11" s="413"/>
      <c r="L11" s="414"/>
    </row>
    <row r="12" spans="2:12" ht="22.5" customHeight="1" hidden="1">
      <c r="B12" s="34" t="s">
        <v>117</v>
      </c>
      <c r="C12" s="35" t="s">
        <v>129</v>
      </c>
      <c r="D12" s="35" t="s">
        <v>60</v>
      </c>
      <c r="E12" s="36" t="s">
        <v>43</v>
      </c>
      <c r="F12" s="37" t="s">
        <v>81</v>
      </c>
      <c r="G12" s="38"/>
      <c r="H12" s="39"/>
      <c r="I12" s="40"/>
      <c r="J12" s="207"/>
      <c r="K12" s="413"/>
      <c r="L12" s="414"/>
    </row>
    <row r="13" spans="2:12" ht="24.75" customHeight="1" hidden="1">
      <c r="B13" s="24" t="s">
        <v>118</v>
      </c>
      <c r="C13" s="8" t="s">
        <v>129</v>
      </c>
      <c r="D13" s="44" t="s">
        <v>60</v>
      </c>
      <c r="E13" s="45" t="s">
        <v>43</v>
      </c>
      <c r="F13" s="46" t="s">
        <v>81</v>
      </c>
      <c r="G13" s="47" t="s">
        <v>38</v>
      </c>
      <c r="H13" s="52"/>
      <c r="I13" s="53"/>
      <c r="J13" s="206"/>
      <c r="K13" s="413"/>
      <c r="L13" s="414"/>
    </row>
    <row r="14" spans="2:12" ht="24" customHeight="1" hidden="1">
      <c r="B14" s="54" t="s">
        <v>124</v>
      </c>
      <c r="C14" s="8" t="s">
        <v>129</v>
      </c>
      <c r="D14" s="25" t="s">
        <v>60</v>
      </c>
      <c r="E14" s="26" t="s">
        <v>43</v>
      </c>
      <c r="F14" s="27" t="s">
        <v>81</v>
      </c>
      <c r="G14" s="28" t="s">
        <v>38</v>
      </c>
      <c r="H14" s="29" t="s">
        <v>44</v>
      </c>
      <c r="I14" s="30"/>
      <c r="J14" s="206"/>
      <c r="K14" s="413"/>
      <c r="L14" s="414"/>
    </row>
    <row r="15" spans="2:12" ht="22.5" customHeight="1" hidden="1">
      <c r="B15" s="31" t="s">
        <v>98</v>
      </c>
      <c r="C15" s="63" t="s">
        <v>129</v>
      </c>
      <c r="D15" s="25" t="s">
        <v>60</v>
      </c>
      <c r="E15" s="26" t="s">
        <v>43</v>
      </c>
      <c r="F15" s="27" t="s">
        <v>81</v>
      </c>
      <c r="G15" s="28" t="s">
        <v>38</v>
      </c>
      <c r="H15" s="29" t="s">
        <v>44</v>
      </c>
      <c r="I15" s="30" t="s">
        <v>97</v>
      </c>
      <c r="J15" s="208"/>
      <c r="K15" s="413"/>
      <c r="L15" s="414"/>
    </row>
    <row r="16" spans="2:12" ht="36">
      <c r="B16" s="23" t="s">
        <v>63</v>
      </c>
      <c r="C16" s="62">
        <v>871</v>
      </c>
      <c r="D16" s="6" t="s">
        <v>60</v>
      </c>
      <c r="E16" s="6" t="s">
        <v>64</v>
      </c>
      <c r="F16" s="4"/>
      <c r="G16" s="4"/>
      <c r="H16" s="4"/>
      <c r="I16" s="4"/>
      <c r="J16" s="178">
        <f>J17+J29</f>
        <v>5297.5</v>
      </c>
      <c r="K16" s="413">
        <f>K17+K29</f>
        <v>1253.4</v>
      </c>
      <c r="L16" s="414">
        <f aca="true" t="shared" si="0" ref="L16:L21">K16/J16*100</f>
        <v>23.660217083529968</v>
      </c>
    </row>
    <row r="17" spans="2:12" ht="25.5">
      <c r="B17" s="74" t="s">
        <v>92</v>
      </c>
      <c r="C17" s="44">
        <v>871</v>
      </c>
      <c r="D17" s="75" t="s">
        <v>60</v>
      </c>
      <c r="E17" s="76" t="s">
        <v>64</v>
      </c>
      <c r="F17" s="77" t="s">
        <v>36</v>
      </c>
      <c r="G17" s="78"/>
      <c r="H17" s="79"/>
      <c r="I17" s="80"/>
      <c r="J17" s="209">
        <f>J18+J21</f>
        <v>5280.9</v>
      </c>
      <c r="K17" s="413">
        <f>K18+K21</f>
        <v>1249.2</v>
      </c>
      <c r="L17" s="414">
        <f t="shared" si="0"/>
        <v>23.655058796796002</v>
      </c>
    </row>
    <row r="18" spans="2:12" ht="12.75">
      <c r="B18" s="74" t="s">
        <v>37</v>
      </c>
      <c r="C18" s="6">
        <v>871</v>
      </c>
      <c r="D18" s="91" t="s">
        <v>60</v>
      </c>
      <c r="E18" s="91" t="s">
        <v>64</v>
      </c>
      <c r="F18" s="77" t="s">
        <v>36</v>
      </c>
      <c r="G18" s="78" t="s">
        <v>180</v>
      </c>
      <c r="H18" s="87"/>
      <c r="I18" s="92"/>
      <c r="J18" s="210">
        <f>J19</f>
        <v>743.2</v>
      </c>
      <c r="K18" s="413">
        <f>K19</f>
        <v>173.8</v>
      </c>
      <c r="L18" s="414">
        <f t="shared" si="0"/>
        <v>23.38536060279871</v>
      </c>
    </row>
    <row r="19" spans="2:12" ht="51">
      <c r="B19" s="93" t="s">
        <v>93</v>
      </c>
      <c r="C19" s="22">
        <v>871</v>
      </c>
      <c r="D19" s="83" t="s">
        <v>60</v>
      </c>
      <c r="E19" s="84" t="s">
        <v>64</v>
      </c>
      <c r="F19" s="85" t="s">
        <v>36</v>
      </c>
      <c r="G19" s="86" t="s">
        <v>180</v>
      </c>
      <c r="H19" s="87" t="s">
        <v>184</v>
      </c>
      <c r="I19" s="94"/>
      <c r="J19" s="211">
        <f>J20</f>
        <v>743.2</v>
      </c>
      <c r="K19" s="398">
        <f>K20</f>
        <v>173.8</v>
      </c>
      <c r="L19" s="412">
        <f t="shared" si="0"/>
        <v>23.38536060279871</v>
      </c>
    </row>
    <row r="20" spans="2:12" ht="24">
      <c r="B20" s="95" t="s">
        <v>95</v>
      </c>
      <c r="C20" s="64">
        <v>871</v>
      </c>
      <c r="D20" s="83" t="s">
        <v>60</v>
      </c>
      <c r="E20" s="84" t="s">
        <v>64</v>
      </c>
      <c r="F20" s="85" t="s">
        <v>36</v>
      </c>
      <c r="G20" s="86" t="s">
        <v>180</v>
      </c>
      <c r="H20" s="87" t="s">
        <v>184</v>
      </c>
      <c r="I20" s="88" t="s">
        <v>94</v>
      </c>
      <c r="J20" s="211">
        <v>743.2</v>
      </c>
      <c r="K20" s="398">
        <v>173.8</v>
      </c>
      <c r="L20" s="412">
        <f t="shared" si="0"/>
        <v>23.38536060279871</v>
      </c>
    </row>
    <row r="21" spans="2:12" ht="12.75">
      <c r="B21" s="74" t="s">
        <v>39</v>
      </c>
      <c r="C21" s="68">
        <v>871</v>
      </c>
      <c r="D21" s="91" t="s">
        <v>60</v>
      </c>
      <c r="E21" s="91" t="s">
        <v>64</v>
      </c>
      <c r="F21" s="77" t="s">
        <v>36</v>
      </c>
      <c r="G21" s="78" t="s">
        <v>87</v>
      </c>
      <c r="H21" s="79" t="s">
        <v>186</v>
      </c>
      <c r="I21" s="92"/>
      <c r="J21" s="210">
        <f>J22+J26+J24</f>
        <v>4537.7</v>
      </c>
      <c r="K21" s="413">
        <f>K22+K26+K24</f>
        <v>1075.4</v>
      </c>
      <c r="L21" s="414">
        <f t="shared" si="0"/>
        <v>23.69923088789475</v>
      </c>
    </row>
    <row r="22" spans="2:12" ht="51">
      <c r="B22" s="93" t="s">
        <v>93</v>
      </c>
      <c r="C22" s="8">
        <v>871</v>
      </c>
      <c r="D22" s="96" t="s">
        <v>60</v>
      </c>
      <c r="E22" s="96" t="s">
        <v>64</v>
      </c>
      <c r="F22" s="85" t="s">
        <v>36</v>
      </c>
      <c r="G22" s="86" t="s">
        <v>87</v>
      </c>
      <c r="H22" s="87" t="s">
        <v>184</v>
      </c>
      <c r="I22" s="96"/>
      <c r="J22" s="210">
        <f>J23</f>
        <v>3370.4</v>
      </c>
      <c r="K22" s="413">
        <f>K23</f>
        <v>773</v>
      </c>
      <c r="L22" s="414">
        <f>L23</f>
        <v>22.934963209114645</v>
      </c>
    </row>
    <row r="23" spans="2:12" ht="24">
      <c r="B23" s="95" t="s">
        <v>95</v>
      </c>
      <c r="C23" s="8">
        <v>871</v>
      </c>
      <c r="D23" s="96" t="s">
        <v>60</v>
      </c>
      <c r="E23" s="96" t="s">
        <v>64</v>
      </c>
      <c r="F23" s="85" t="s">
        <v>36</v>
      </c>
      <c r="G23" s="86" t="s">
        <v>87</v>
      </c>
      <c r="H23" s="87" t="s">
        <v>184</v>
      </c>
      <c r="I23" s="96" t="s">
        <v>94</v>
      </c>
      <c r="J23" s="211">
        <v>3370.4</v>
      </c>
      <c r="K23" s="398">
        <v>773</v>
      </c>
      <c r="L23" s="412">
        <f>K23/J23*100</f>
        <v>22.934963209114645</v>
      </c>
    </row>
    <row r="24" spans="2:12" ht="48">
      <c r="B24" s="334" t="s">
        <v>93</v>
      </c>
      <c r="C24" s="8" t="s">
        <v>73</v>
      </c>
      <c r="D24" s="96" t="s">
        <v>60</v>
      </c>
      <c r="E24" s="96" t="s">
        <v>64</v>
      </c>
      <c r="F24" s="85" t="s">
        <v>36</v>
      </c>
      <c r="G24" s="86" t="s">
        <v>87</v>
      </c>
      <c r="H24" s="87" t="s">
        <v>234</v>
      </c>
      <c r="I24" s="96"/>
      <c r="J24" s="211">
        <f>J25</f>
        <v>162.3</v>
      </c>
      <c r="K24" s="398">
        <f>K25</f>
        <v>35.9</v>
      </c>
      <c r="L24" s="412">
        <f>L25</f>
        <v>22.119531731361675</v>
      </c>
    </row>
    <row r="25" spans="2:12" ht="24">
      <c r="B25" s="95" t="s">
        <v>251</v>
      </c>
      <c r="C25" s="8" t="s">
        <v>73</v>
      </c>
      <c r="D25" s="96" t="s">
        <v>60</v>
      </c>
      <c r="E25" s="96" t="s">
        <v>64</v>
      </c>
      <c r="F25" s="85" t="s">
        <v>36</v>
      </c>
      <c r="G25" s="86" t="s">
        <v>87</v>
      </c>
      <c r="H25" s="87" t="s">
        <v>234</v>
      </c>
      <c r="I25" s="96" t="s">
        <v>94</v>
      </c>
      <c r="J25" s="211">
        <v>162.3</v>
      </c>
      <c r="K25" s="398">
        <v>35.9</v>
      </c>
      <c r="L25" s="412">
        <f>K25/J25*100</f>
        <v>22.119531731361675</v>
      </c>
    </row>
    <row r="26" spans="2:12" ht="51">
      <c r="B26" s="93" t="s">
        <v>96</v>
      </c>
      <c r="C26" s="8">
        <v>871</v>
      </c>
      <c r="D26" s="97" t="s">
        <v>60</v>
      </c>
      <c r="E26" s="97" t="s">
        <v>64</v>
      </c>
      <c r="F26" s="85" t="s">
        <v>36</v>
      </c>
      <c r="G26" s="86" t="s">
        <v>87</v>
      </c>
      <c r="H26" s="87" t="s">
        <v>185</v>
      </c>
      <c r="I26" s="98"/>
      <c r="J26" s="212">
        <f>J27+J28</f>
        <v>1005</v>
      </c>
      <c r="K26" s="413">
        <f>K27+K28</f>
        <v>266.5</v>
      </c>
      <c r="L26" s="414">
        <f>K26/J26*100</f>
        <v>26.51741293532338</v>
      </c>
    </row>
    <row r="27" spans="2:12" ht="24">
      <c r="B27" s="90" t="s">
        <v>98</v>
      </c>
      <c r="C27" s="8">
        <v>871</v>
      </c>
      <c r="D27" s="98" t="s">
        <v>60</v>
      </c>
      <c r="E27" s="98" t="s">
        <v>64</v>
      </c>
      <c r="F27" s="85" t="s">
        <v>36</v>
      </c>
      <c r="G27" s="86" t="s">
        <v>87</v>
      </c>
      <c r="H27" s="87" t="s">
        <v>185</v>
      </c>
      <c r="I27" s="96" t="s">
        <v>97</v>
      </c>
      <c r="J27" s="213">
        <v>970</v>
      </c>
      <c r="K27" s="398">
        <v>245.1</v>
      </c>
      <c r="L27" s="412">
        <f>K27/J27*100</f>
        <v>25.268041237113405</v>
      </c>
    </row>
    <row r="28" spans="2:12" ht="12.75">
      <c r="B28" s="90" t="s">
        <v>99</v>
      </c>
      <c r="C28" s="8">
        <v>871</v>
      </c>
      <c r="D28" s="98" t="s">
        <v>60</v>
      </c>
      <c r="E28" s="98" t="s">
        <v>64</v>
      </c>
      <c r="F28" s="85" t="s">
        <v>36</v>
      </c>
      <c r="G28" s="86" t="s">
        <v>87</v>
      </c>
      <c r="H28" s="87" t="s">
        <v>185</v>
      </c>
      <c r="I28" s="96" t="s">
        <v>86</v>
      </c>
      <c r="J28" s="213">
        <v>35</v>
      </c>
      <c r="K28" s="398">
        <v>21.4</v>
      </c>
      <c r="L28" s="412">
        <f>K28/J28*100</f>
        <v>61.142857142857146</v>
      </c>
    </row>
    <row r="29" spans="2:12" ht="12.75">
      <c r="B29" s="185" t="s">
        <v>82</v>
      </c>
      <c r="C29" s="10" t="s">
        <v>73</v>
      </c>
      <c r="D29" s="183" t="s">
        <v>60</v>
      </c>
      <c r="E29" s="184" t="s">
        <v>64</v>
      </c>
      <c r="F29" s="77" t="s">
        <v>41</v>
      </c>
      <c r="G29" s="86"/>
      <c r="H29" s="87"/>
      <c r="I29" s="99"/>
      <c r="J29" s="212">
        <f>J30</f>
        <v>16.6</v>
      </c>
      <c r="K29" s="413">
        <f>K30</f>
        <v>4.2</v>
      </c>
      <c r="L29" s="414">
        <f>L30</f>
        <v>25.301204819277107</v>
      </c>
    </row>
    <row r="30" spans="2:12" ht="51">
      <c r="B30" s="41" t="s">
        <v>187</v>
      </c>
      <c r="C30" s="10">
        <v>871</v>
      </c>
      <c r="D30" s="44" t="s">
        <v>60</v>
      </c>
      <c r="E30" s="45" t="s">
        <v>64</v>
      </c>
      <c r="F30" s="46" t="s">
        <v>41</v>
      </c>
      <c r="G30" s="47" t="s">
        <v>180</v>
      </c>
      <c r="H30" s="52"/>
      <c r="I30" s="186"/>
      <c r="J30" s="212">
        <f>J31+J33</f>
        <v>16.6</v>
      </c>
      <c r="K30" s="398">
        <f>K31</f>
        <v>4.2</v>
      </c>
      <c r="L30" s="412">
        <f>L31</f>
        <v>25.301204819277107</v>
      </c>
    </row>
    <row r="31" spans="2:12" ht="60">
      <c r="B31" s="187" t="s">
        <v>188</v>
      </c>
      <c r="C31" s="8" t="s">
        <v>73</v>
      </c>
      <c r="D31" s="25" t="s">
        <v>60</v>
      </c>
      <c r="E31" s="26" t="s">
        <v>64</v>
      </c>
      <c r="F31" s="27" t="s">
        <v>41</v>
      </c>
      <c r="G31" s="28" t="s">
        <v>180</v>
      </c>
      <c r="H31" s="29" t="s">
        <v>191</v>
      </c>
      <c r="I31" s="188"/>
      <c r="J31" s="213">
        <f>J32</f>
        <v>16.6</v>
      </c>
      <c r="K31" s="398">
        <f>K32</f>
        <v>4.2</v>
      </c>
      <c r="L31" s="412">
        <f>L32</f>
        <v>25.301204819277107</v>
      </c>
    </row>
    <row r="32" spans="2:12" ht="12.75">
      <c r="B32" s="189" t="s">
        <v>189</v>
      </c>
      <c r="C32" s="98" t="s">
        <v>73</v>
      </c>
      <c r="D32" s="25" t="s">
        <v>60</v>
      </c>
      <c r="E32" s="26" t="s">
        <v>64</v>
      </c>
      <c r="F32" s="27" t="s">
        <v>41</v>
      </c>
      <c r="G32" s="28" t="s">
        <v>180</v>
      </c>
      <c r="H32" s="29" t="s">
        <v>191</v>
      </c>
      <c r="I32" s="188" t="s">
        <v>183</v>
      </c>
      <c r="J32" s="213">
        <v>16.6</v>
      </c>
      <c r="K32" s="398">
        <v>4.2</v>
      </c>
      <c r="L32" s="412">
        <f>K32/J32*100</f>
        <v>25.301204819277107</v>
      </c>
    </row>
    <row r="33" spans="2:12" ht="0.75" customHeight="1">
      <c r="B33" s="48" t="s">
        <v>190</v>
      </c>
      <c r="C33" s="98" t="s">
        <v>73</v>
      </c>
      <c r="D33" s="25" t="s">
        <v>60</v>
      </c>
      <c r="E33" s="25" t="s">
        <v>64</v>
      </c>
      <c r="F33" s="27" t="s">
        <v>41</v>
      </c>
      <c r="G33" s="28" t="s">
        <v>180</v>
      </c>
      <c r="H33" s="29" t="s">
        <v>192</v>
      </c>
      <c r="I33" s="188"/>
      <c r="J33" s="213">
        <f>J34</f>
        <v>0</v>
      </c>
      <c r="K33" s="398"/>
      <c r="L33" s="412"/>
    </row>
    <row r="34" spans="2:12" ht="12.75" hidden="1">
      <c r="B34" s="189" t="s">
        <v>189</v>
      </c>
      <c r="C34" s="98" t="s">
        <v>73</v>
      </c>
      <c r="D34" s="25" t="s">
        <v>60</v>
      </c>
      <c r="E34" s="26" t="s">
        <v>64</v>
      </c>
      <c r="F34" s="27" t="s">
        <v>41</v>
      </c>
      <c r="G34" s="28" t="s">
        <v>180</v>
      </c>
      <c r="H34" s="29" t="s">
        <v>192</v>
      </c>
      <c r="I34" s="188" t="s">
        <v>183</v>
      </c>
      <c r="J34" s="213"/>
      <c r="K34" s="398"/>
      <c r="L34" s="412"/>
    </row>
    <row r="35" spans="2:12" ht="43.5">
      <c r="B35" s="190" t="s">
        <v>193</v>
      </c>
      <c r="C35" s="183" t="s">
        <v>73</v>
      </c>
      <c r="D35" s="191" t="s">
        <v>60</v>
      </c>
      <c r="E35" s="192" t="s">
        <v>149</v>
      </c>
      <c r="F35" s="193"/>
      <c r="G35" s="194"/>
      <c r="H35" s="195"/>
      <c r="I35" s="196"/>
      <c r="J35" s="214">
        <f aca="true" t="shared" si="1" ref="J35:L38">J36</f>
        <v>19.3</v>
      </c>
      <c r="K35" s="413">
        <f t="shared" si="1"/>
        <v>4.9</v>
      </c>
      <c r="L35" s="414">
        <f t="shared" si="1"/>
        <v>25.38860103626943</v>
      </c>
    </row>
    <row r="36" spans="2:12" ht="12.75">
      <c r="B36" s="41" t="s">
        <v>82</v>
      </c>
      <c r="C36" s="10" t="s">
        <v>73</v>
      </c>
      <c r="D36" s="44" t="s">
        <v>60</v>
      </c>
      <c r="E36" s="45" t="s">
        <v>149</v>
      </c>
      <c r="F36" s="46" t="s">
        <v>41</v>
      </c>
      <c r="G36" s="47"/>
      <c r="H36" s="52"/>
      <c r="I36" s="55"/>
      <c r="J36" s="214">
        <f t="shared" si="1"/>
        <v>19.3</v>
      </c>
      <c r="K36" s="413">
        <f t="shared" si="1"/>
        <v>4.9</v>
      </c>
      <c r="L36" s="414">
        <f t="shared" si="1"/>
        <v>25.38860103626943</v>
      </c>
    </row>
    <row r="37" spans="2:12" ht="51">
      <c r="B37" s="41" t="s">
        <v>187</v>
      </c>
      <c r="C37" s="183" t="s">
        <v>73</v>
      </c>
      <c r="D37" s="44" t="s">
        <v>60</v>
      </c>
      <c r="E37" s="45" t="s">
        <v>149</v>
      </c>
      <c r="F37" s="46" t="s">
        <v>41</v>
      </c>
      <c r="G37" s="47" t="s">
        <v>180</v>
      </c>
      <c r="H37" s="29"/>
      <c r="I37" s="30"/>
      <c r="J37" s="214">
        <f t="shared" si="1"/>
        <v>19.3</v>
      </c>
      <c r="K37" s="413">
        <f t="shared" si="1"/>
        <v>4.9</v>
      </c>
      <c r="L37" s="414">
        <f t="shared" si="1"/>
        <v>25.38860103626943</v>
      </c>
    </row>
    <row r="38" spans="2:12" ht="60">
      <c r="B38" s="197" t="s">
        <v>194</v>
      </c>
      <c r="C38" s="8">
        <v>871</v>
      </c>
      <c r="D38" s="25" t="s">
        <v>60</v>
      </c>
      <c r="E38" s="26" t="s">
        <v>149</v>
      </c>
      <c r="F38" s="27" t="s">
        <v>41</v>
      </c>
      <c r="G38" s="28" t="s">
        <v>180</v>
      </c>
      <c r="H38" s="29" t="s">
        <v>195</v>
      </c>
      <c r="I38" s="30"/>
      <c r="J38" s="215">
        <f t="shared" si="1"/>
        <v>19.3</v>
      </c>
      <c r="K38" s="398">
        <f t="shared" si="1"/>
        <v>4.9</v>
      </c>
      <c r="L38" s="412">
        <f t="shared" si="1"/>
        <v>25.38860103626943</v>
      </c>
    </row>
    <row r="39" spans="2:12" ht="12.75">
      <c r="B39" s="189" t="s">
        <v>82</v>
      </c>
      <c r="C39" s="8">
        <v>871</v>
      </c>
      <c r="D39" s="25" t="s">
        <v>60</v>
      </c>
      <c r="E39" s="26" t="s">
        <v>149</v>
      </c>
      <c r="F39" s="27" t="s">
        <v>41</v>
      </c>
      <c r="G39" s="28" t="s">
        <v>180</v>
      </c>
      <c r="H39" s="29" t="s">
        <v>195</v>
      </c>
      <c r="I39" s="30" t="s">
        <v>183</v>
      </c>
      <c r="J39" s="215">
        <v>19.3</v>
      </c>
      <c r="K39" s="398">
        <v>4.9</v>
      </c>
      <c r="L39" s="412">
        <f>K39/J39*100</f>
        <v>25.38860103626943</v>
      </c>
    </row>
    <row r="40" spans="2:12" ht="18.75" customHeight="1">
      <c r="B40" s="339" t="s">
        <v>276</v>
      </c>
      <c r="C40" s="160" t="s">
        <v>73</v>
      </c>
      <c r="D40" s="151" t="s">
        <v>60</v>
      </c>
      <c r="E40" s="152" t="s">
        <v>67</v>
      </c>
      <c r="F40" s="153" t="s">
        <v>278</v>
      </c>
      <c r="G40" s="154"/>
      <c r="H40" s="155"/>
      <c r="I40" s="336"/>
      <c r="J40" s="219">
        <f>J41</f>
        <v>376.4</v>
      </c>
      <c r="K40" s="398">
        <v>0</v>
      </c>
      <c r="L40" s="412">
        <v>0</v>
      </c>
    </row>
    <row r="41" spans="2:12" ht="25.5">
      <c r="B41" s="189" t="s">
        <v>277</v>
      </c>
      <c r="C41" s="8" t="s">
        <v>73</v>
      </c>
      <c r="D41" s="25" t="s">
        <v>60</v>
      </c>
      <c r="E41" s="26" t="s">
        <v>67</v>
      </c>
      <c r="F41" s="27" t="s">
        <v>278</v>
      </c>
      <c r="G41" s="28" t="s">
        <v>180</v>
      </c>
      <c r="H41" s="29" t="s">
        <v>279</v>
      </c>
      <c r="I41" s="30"/>
      <c r="J41" s="215">
        <f>J42</f>
        <v>376.4</v>
      </c>
      <c r="K41" s="398">
        <v>0</v>
      </c>
      <c r="L41" s="412">
        <v>0</v>
      </c>
    </row>
    <row r="42" spans="2:12" ht="25.5">
      <c r="B42" s="82" t="s">
        <v>98</v>
      </c>
      <c r="C42" s="8" t="s">
        <v>73</v>
      </c>
      <c r="D42" s="25" t="s">
        <v>60</v>
      </c>
      <c r="E42" s="26" t="s">
        <v>67</v>
      </c>
      <c r="F42" s="27" t="s">
        <v>278</v>
      </c>
      <c r="G42" s="28" t="s">
        <v>180</v>
      </c>
      <c r="H42" s="29" t="s">
        <v>279</v>
      </c>
      <c r="I42" s="30" t="s">
        <v>97</v>
      </c>
      <c r="J42" s="215">
        <v>376.4</v>
      </c>
      <c r="K42" s="398">
        <v>0</v>
      </c>
      <c r="L42" s="412">
        <v>0</v>
      </c>
    </row>
    <row r="43" spans="2:12" ht="12.75">
      <c r="B43" s="139" t="s">
        <v>54</v>
      </c>
      <c r="C43" s="160">
        <v>871</v>
      </c>
      <c r="D43" s="131" t="s">
        <v>100</v>
      </c>
      <c r="E43" s="132" t="s">
        <v>42</v>
      </c>
      <c r="F43" s="140"/>
      <c r="G43" s="141"/>
      <c r="H43" s="142"/>
      <c r="I43" s="143"/>
      <c r="J43" s="216">
        <f>J44</f>
        <v>50</v>
      </c>
      <c r="K43" s="398">
        <v>0</v>
      </c>
      <c r="L43" s="412">
        <v>0</v>
      </c>
    </row>
    <row r="44" spans="2:12" ht="12.75">
      <c r="B44" s="74" t="s">
        <v>54</v>
      </c>
      <c r="C44" s="65">
        <v>871</v>
      </c>
      <c r="D44" s="75" t="s">
        <v>60</v>
      </c>
      <c r="E44" s="76" t="s">
        <v>42</v>
      </c>
      <c r="F44" s="77" t="s">
        <v>52</v>
      </c>
      <c r="G44" s="78"/>
      <c r="H44" s="79"/>
      <c r="I44" s="80"/>
      <c r="J44" s="209">
        <f>J45</f>
        <v>50</v>
      </c>
      <c r="K44" s="398">
        <v>0</v>
      </c>
      <c r="L44" s="412">
        <v>0</v>
      </c>
    </row>
    <row r="45" spans="2:12" ht="12.75">
      <c r="B45" s="74" t="s">
        <v>53</v>
      </c>
      <c r="C45" s="44">
        <v>871</v>
      </c>
      <c r="D45" s="75" t="s">
        <v>60</v>
      </c>
      <c r="E45" s="76" t="s">
        <v>42</v>
      </c>
      <c r="F45" s="77" t="s">
        <v>52</v>
      </c>
      <c r="G45" s="78" t="s">
        <v>180</v>
      </c>
      <c r="H45" s="87"/>
      <c r="I45" s="88"/>
      <c r="J45" s="210">
        <f>J46</f>
        <v>50</v>
      </c>
      <c r="K45" s="398">
        <v>0</v>
      </c>
      <c r="L45" s="412">
        <v>0</v>
      </c>
    </row>
    <row r="46" spans="2:12" ht="32.25" customHeight="1">
      <c r="B46" s="103" t="s">
        <v>101</v>
      </c>
      <c r="C46" s="8">
        <v>871</v>
      </c>
      <c r="D46" s="83" t="s">
        <v>60</v>
      </c>
      <c r="E46" s="84" t="s">
        <v>42</v>
      </c>
      <c r="F46" s="85" t="s">
        <v>52</v>
      </c>
      <c r="G46" s="86" t="s">
        <v>180</v>
      </c>
      <c r="H46" s="87" t="s">
        <v>196</v>
      </c>
      <c r="I46" s="88"/>
      <c r="J46" s="211">
        <f>J47</f>
        <v>50</v>
      </c>
      <c r="K46" s="398">
        <v>0</v>
      </c>
      <c r="L46" s="412">
        <v>0</v>
      </c>
    </row>
    <row r="47" spans="2:12" ht="12.75">
      <c r="B47" s="42" t="s">
        <v>102</v>
      </c>
      <c r="C47" s="8">
        <v>871</v>
      </c>
      <c r="D47" s="25" t="s">
        <v>60</v>
      </c>
      <c r="E47" s="26" t="s">
        <v>42</v>
      </c>
      <c r="F47" s="27" t="s">
        <v>52</v>
      </c>
      <c r="G47" s="28" t="s">
        <v>180</v>
      </c>
      <c r="H47" s="29" t="s">
        <v>196</v>
      </c>
      <c r="I47" s="30" t="s">
        <v>103</v>
      </c>
      <c r="J47" s="177">
        <v>50</v>
      </c>
      <c r="K47" s="398">
        <v>0</v>
      </c>
      <c r="L47" s="412">
        <v>0</v>
      </c>
    </row>
    <row r="48" spans="2:12" ht="22.5" customHeight="1">
      <c r="B48" s="139" t="s">
        <v>70</v>
      </c>
      <c r="C48" s="160">
        <v>871</v>
      </c>
      <c r="D48" s="131" t="s">
        <v>60</v>
      </c>
      <c r="E48" s="132" t="s">
        <v>43</v>
      </c>
      <c r="F48" s="140"/>
      <c r="G48" s="141"/>
      <c r="H48" s="142"/>
      <c r="I48" s="143"/>
      <c r="J48" s="216">
        <f>J49+J57+J78+J74</f>
        <v>1053.9</v>
      </c>
      <c r="K48" s="413">
        <f>K49+K57+K74</f>
        <v>284.6</v>
      </c>
      <c r="L48" s="414">
        <f>K48/J48*100</f>
        <v>27.00445962615049</v>
      </c>
    </row>
    <row r="49" spans="2:12" ht="24" customHeight="1">
      <c r="B49" s="144" t="s">
        <v>150</v>
      </c>
      <c r="C49" s="10">
        <v>871</v>
      </c>
      <c r="D49" s="92" t="s">
        <v>60</v>
      </c>
      <c r="E49" s="92" t="s">
        <v>43</v>
      </c>
      <c r="F49" s="77" t="s">
        <v>60</v>
      </c>
      <c r="G49" s="78"/>
      <c r="H49" s="79"/>
      <c r="I49" s="92"/>
      <c r="J49" s="210">
        <f>J50</f>
        <v>540</v>
      </c>
      <c r="K49" s="413">
        <f>K50</f>
        <v>207.3</v>
      </c>
      <c r="L49" s="414">
        <f>L50</f>
        <v>38.388888888888886</v>
      </c>
    </row>
    <row r="50" spans="2:12" ht="57" customHeight="1">
      <c r="B50" s="149" t="s">
        <v>151</v>
      </c>
      <c r="C50" s="10">
        <v>871</v>
      </c>
      <c r="D50" s="92" t="s">
        <v>60</v>
      </c>
      <c r="E50" s="92" t="s">
        <v>43</v>
      </c>
      <c r="F50" s="77" t="s">
        <v>60</v>
      </c>
      <c r="G50" s="78" t="s">
        <v>180</v>
      </c>
      <c r="H50" s="79"/>
      <c r="I50" s="111"/>
      <c r="J50" s="210">
        <f>J51+J53+J55</f>
        <v>540</v>
      </c>
      <c r="K50" s="413">
        <f>K51+K53+K55</f>
        <v>207.3</v>
      </c>
      <c r="L50" s="414">
        <f>K50/J50*100</f>
        <v>38.388888888888886</v>
      </c>
    </row>
    <row r="51" spans="2:12" ht="105.75" customHeight="1">
      <c r="B51" s="146" t="s">
        <v>197</v>
      </c>
      <c r="C51" s="8" t="s">
        <v>73</v>
      </c>
      <c r="D51" s="83" t="s">
        <v>60</v>
      </c>
      <c r="E51" s="84" t="s">
        <v>43</v>
      </c>
      <c r="F51" s="85" t="s">
        <v>60</v>
      </c>
      <c r="G51" s="86" t="s">
        <v>180</v>
      </c>
      <c r="H51" s="87" t="s">
        <v>200</v>
      </c>
      <c r="I51" s="94"/>
      <c r="J51" s="209">
        <f>J52</f>
        <v>350</v>
      </c>
      <c r="K51" s="413">
        <f>K52</f>
        <v>126.4</v>
      </c>
      <c r="L51" s="414">
        <f>L52</f>
        <v>36.114285714285714</v>
      </c>
    </row>
    <row r="52" spans="2:12" ht="25.5">
      <c r="B52" s="82" t="s">
        <v>98</v>
      </c>
      <c r="C52" s="22">
        <v>871</v>
      </c>
      <c r="D52" s="83" t="s">
        <v>60</v>
      </c>
      <c r="E52" s="84" t="s">
        <v>43</v>
      </c>
      <c r="F52" s="85" t="s">
        <v>60</v>
      </c>
      <c r="G52" s="86" t="s">
        <v>180</v>
      </c>
      <c r="H52" s="87" t="s">
        <v>200</v>
      </c>
      <c r="I52" s="94" t="s">
        <v>87</v>
      </c>
      <c r="J52" s="217">
        <v>350</v>
      </c>
      <c r="K52" s="398">
        <v>126.4</v>
      </c>
      <c r="L52" s="412">
        <f>K52/J52*100</f>
        <v>36.114285714285714</v>
      </c>
    </row>
    <row r="53" spans="2:12" ht="63.75">
      <c r="B53" s="146" t="s">
        <v>152</v>
      </c>
      <c r="C53" s="25">
        <v>871</v>
      </c>
      <c r="D53" s="97" t="s">
        <v>60</v>
      </c>
      <c r="E53" s="97" t="s">
        <v>43</v>
      </c>
      <c r="F53" s="85" t="s">
        <v>60</v>
      </c>
      <c r="G53" s="86" t="s">
        <v>180</v>
      </c>
      <c r="H53" s="87" t="s">
        <v>201</v>
      </c>
      <c r="I53" s="96"/>
      <c r="J53" s="212">
        <f>J54</f>
        <v>40</v>
      </c>
      <c r="K53" s="398">
        <v>0</v>
      </c>
      <c r="L53" s="412">
        <v>0</v>
      </c>
    </row>
    <row r="54" spans="2:12" ht="25.5">
      <c r="B54" s="82" t="s">
        <v>98</v>
      </c>
      <c r="C54" s="22">
        <v>871</v>
      </c>
      <c r="D54" s="97" t="s">
        <v>60</v>
      </c>
      <c r="E54" s="147" t="s">
        <v>43</v>
      </c>
      <c r="F54" s="85" t="s">
        <v>60</v>
      </c>
      <c r="G54" s="86" t="s">
        <v>180</v>
      </c>
      <c r="H54" s="87" t="s">
        <v>201</v>
      </c>
      <c r="I54" s="99" t="s">
        <v>97</v>
      </c>
      <c r="J54" s="213">
        <v>40</v>
      </c>
      <c r="K54" s="398">
        <v>0</v>
      </c>
      <c r="L54" s="412">
        <v>0</v>
      </c>
    </row>
    <row r="55" spans="2:12" ht="63.75">
      <c r="B55" s="146" t="s">
        <v>153</v>
      </c>
      <c r="C55" s="64">
        <v>871</v>
      </c>
      <c r="D55" s="83" t="s">
        <v>60</v>
      </c>
      <c r="E55" s="84" t="s">
        <v>43</v>
      </c>
      <c r="F55" s="85" t="s">
        <v>60</v>
      </c>
      <c r="G55" s="86" t="s">
        <v>180</v>
      </c>
      <c r="H55" s="87" t="s">
        <v>202</v>
      </c>
      <c r="I55" s="88"/>
      <c r="J55" s="209">
        <f>J56</f>
        <v>150</v>
      </c>
      <c r="K55" s="413">
        <f>K56</f>
        <v>80.9</v>
      </c>
      <c r="L55" s="414">
        <f>L56</f>
        <v>53.93333333333333</v>
      </c>
    </row>
    <row r="56" spans="2:12" ht="32.25" customHeight="1">
      <c r="B56" s="82" t="s">
        <v>98</v>
      </c>
      <c r="C56" s="22">
        <v>871</v>
      </c>
      <c r="D56" s="83" t="s">
        <v>60</v>
      </c>
      <c r="E56" s="84" t="s">
        <v>43</v>
      </c>
      <c r="F56" s="85" t="s">
        <v>60</v>
      </c>
      <c r="G56" s="86" t="s">
        <v>180</v>
      </c>
      <c r="H56" s="87" t="s">
        <v>202</v>
      </c>
      <c r="I56" s="88" t="s">
        <v>97</v>
      </c>
      <c r="J56" s="217">
        <v>150</v>
      </c>
      <c r="K56" s="398">
        <v>80.9</v>
      </c>
      <c r="L56" s="412">
        <f>K56/J56*100</f>
        <v>53.93333333333333</v>
      </c>
    </row>
    <row r="57" spans="2:12" ht="38.25">
      <c r="B57" s="144" t="s">
        <v>154</v>
      </c>
      <c r="C57" s="44">
        <v>871</v>
      </c>
      <c r="D57" s="75" t="s">
        <v>60</v>
      </c>
      <c r="E57" s="76" t="s">
        <v>43</v>
      </c>
      <c r="F57" s="77" t="s">
        <v>62</v>
      </c>
      <c r="G57" s="86"/>
      <c r="H57" s="87"/>
      <c r="I57" s="88"/>
      <c r="J57" s="209">
        <f>J58+J64+J69</f>
        <v>405</v>
      </c>
      <c r="K57" s="413">
        <f>K58+K64+K69</f>
        <v>57</v>
      </c>
      <c r="L57" s="414"/>
    </row>
    <row r="58" spans="2:12" ht="38.25">
      <c r="B58" s="149" t="s">
        <v>155</v>
      </c>
      <c r="C58" s="44" t="s">
        <v>73</v>
      </c>
      <c r="D58" s="75" t="s">
        <v>60</v>
      </c>
      <c r="E58" s="76" t="s">
        <v>43</v>
      </c>
      <c r="F58" s="77" t="s">
        <v>62</v>
      </c>
      <c r="G58" s="78" t="s">
        <v>180</v>
      </c>
      <c r="H58" s="79"/>
      <c r="I58" s="81"/>
      <c r="J58" s="209">
        <f>J59+J60+J62</f>
        <v>160</v>
      </c>
      <c r="K58" s="413">
        <f>K59+K60+K62</f>
        <v>3.2</v>
      </c>
      <c r="L58" s="414">
        <f>K58/J58*100</f>
        <v>2</v>
      </c>
    </row>
    <row r="59" spans="2:12" ht="25.5">
      <c r="B59" s="145" t="s">
        <v>240</v>
      </c>
      <c r="C59" s="25" t="s">
        <v>73</v>
      </c>
      <c r="D59" s="83" t="s">
        <v>60</v>
      </c>
      <c r="E59" s="84" t="s">
        <v>43</v>
      </c>
      <c r="F59" s="85" t="s">
        <v>62</v>
      </c>
      <c r="G59" s="86" t="s">
        <v>180</v>
      </c>
      <c r="H59" s="29" t="s">
        <v>203</v>
      </c>
      <c r="I59" s="88" t="s">
        <v>97</v>
      </c>
      <c r="J59" s="217">
        <v>90</v>
      </c>
      <c r="K59" s="398">
        <v>0</v>
      </c>
      <c r="L59" s="412">
        <v>0</v>
      </c>
    </row>
    <row r="60" spans="2:12" ht="76.5">
      <c r="B60" s="145" t="s">
        <v>156</v>
      </c>
      <c r="C60" s="8">
        <v>871</v>
      </c>
      <c r="D60" s="83" t="s">
        <v>60</v>
      </c>
      <c r="E60" s="84" t="s">
        <v>43</v>
      </c>
      <c r="F60" s="85" t="s">
        <v>62</v>
      </c>
      <c r="G60" s="86" t="s">
        <v>180</v>
      </c>
      <c r="H60" s="79"/>
      <c r="I60" s="80"/>
      <c r="J60" s="217">
        <f>J61</f>
        <v>50</v>
      </c>
      <c r="K60" s="398">
        <f>K61</f>
        <v>3.2</v>
      </c>
      <c r="L60" s="412">
        <f>L61</f>
        <v>6.4</v>
      </c>
    </row>
    <row r="61" spans="2:12" ht="25.5">
      <c r="B61" s="82" t="s">
        <v>98</v>
      </c>
      <c r="C61" s="8">
        <v>871</v>
      </c>
      <c r="D61" s="83" t="s">
        <v>60</v>
      </c>
      <c r="E61" s="84" t="s">
        <v>43</v>
      </c>
      <c r="F61" s="85" t="s">
        <v>62</v>
      </c>
      <c r="G61" s="86" t="s">
        <v>180</v>
      </c>
      <c r="H61" s="29" t="s">
        <v>204</v>
      </c>
      <c r="I61" s="88" t="s">
        <v>97</v>
      </c>
      <c r="J61" s="217">
        <v>50</v>
      </c>
      <c r="K61" s="398">
        <v>3.2</v>
      </c>
      <c r="L61" s="412">
        <f>K61/J61*100</f>
        <v>6.4</v>
      </c>
    </row>
    <row r="62" spans="2:12" ht="12.75">
      <c r="B62" s="198" t="s">
        <v>157</v>
      </c>
      <c r="C62" s="8" t="s">
        <v>73</v>
      </c>
      <c r="D62" s="83" t="s">
        <v>60</v>
      </c>
      <c r="E62" s="84" t="s">
        <v>43</v>
      </c>
      <c r="F62" s="85" t="s">
        <v>62</v>
      </c>
      <c r="G62" s="86" t="s">
        <v>180</v>
      </c>
      <c r="H62" s="87"/>
      <c r="I62" s="88"/>
      <c r="J62" s="217">
        <f>J63</f>
        <v>20</v>
      </c>
      <c r="K62" s="398">
        <v>0</v>
      </c>
      <c r="L62" s="412">
        <v>0</v>
      </c>
    </row>
    <row r="63" spans="2:12" ht="24">
      <c r="B63" s="90" t="s">
        <v>98</v>
      </c>
      <c r="C63" s="66">
        <v>871</v>
      </c>
      <c r="D63" s="83" t="s">
        <v>60</v>
      </c>
      <c r="E63" s="84" t="s">
        <v>43</v>
      </c>
      <c r="F63" s="85" t="s">
        <v>62</v>
      </c>
      <c r="G63" s="86" t="s">
        <v>180</v>
      </c>
      <c r="H63" s="29" t="s">
        <v>205</v>
      </c>
      <c r="I63" s="88" t="s">
        <v>97</v>
      </c>
      <c r="J63" s="217">
        <v>20</v>
      </c>
      <c r="K63" s="398">
        <v>0</v>
      </c>
      <c r="L63" s="412">
        <v>0</v>
      </c>
    </row>
    <row r="64" spans="2:12" ht="25.5">
      <c r="B64" s="149" t="s">
        <v>158</v>
      </c>
      <c r="C64" s="35">
        <v>871</v>
      </c>
      <c r="D64" s="75" t="s">
        <v>60</v>
      </c>
      <c r="E64" s="76" t="s">
        <v>43</v>
      </c>
      <c r="F64" s="77" t="s">
        <v>62</v>
      </c>
      <c r="G64" s="78" t="s">
        <v>87</v>
      </c>
      <c r="H64" s="79"/>
      <c r="I64" s="80"/>
      <c r="J64" s="209">
        <f>J65+J67</f>
        <v>125</v>
      </c>
      <c r="K64" s="413">
        <v>0</v>
      </c>
      <c r="L64" s="414">
        <v>0</v>
      </c>
    </row>
    <row r="65" spans="2:12" ht="24">
      <c r="B65" s="89" t="s">
        <v>159</v>
      </c>
      <c r="C65" s="22">
        <v>871</v>
      </c>
      <c r="D65" s="97" t="s">
        <v>60</v>
      </c>
      <c r="E65" s="97" t="s">
        <v>43</v>
      </c>
      <c r="F65" s="85" t="s">
        <v>62</v>
      </c>
      <c r="G65" s="86" t="s">
        <v>87</v>
      </c>
      <c r="H65" s="87" t="s">
        <v>206</v>
      </c>
      <c r="I65" s="96"/>
      <c r="J65" s="213">
        <f>J66</f>
        <v>100</v>
      </c>
      <c r="K65" s="398">
        <v>0</v>
      </c>
      <c r="L65" s="412">
        <v>0</v>
      </c>
    </row>
    <row r="66" spans="2:12" ht="24">
      <c r="B66" s="90" t="s">
        <v>98</v>
      </c>
      <c r="C66" s="8">
        <v>871</v>
      </c>
      <c r="D66" s="97" t="s">
        <v>60</v>
      </c>
      <c r="E66" s="97" t="s">
        <v>43</v>
      </c>
      <c r="F66" s="85" t="s">
        <v>62</v>
      </c>
      <c r="G66" s="86" t="s">
        <v>87</v>
      </c>
      <c r="H66" s="87" t="s">
        <v>206</v>
      </c>
      <c r="I66" s="96" t="s">
        <v>97</v>
      </c>
      <c r="J66" s="213">
        <v>100</v>
      </c>
      <c r="K66" s="398">
        <v>0</v>
      </c>
      <c r="L66" s="412">
        <v>0</v>
      </c>
    </row>
    <row r="67" spans="2:12" ht="24">
      <c r="B67" s="89" t="s">
        <v>160</v>
      </c>
      <c r="C67" s="8">
        <v>871</v>
      </c>
      <c r="D67" s="97" t="s">
        <v>60</v>
      </c>
      <c r="E67" s="97" t="s">
        <v>43</v>
      </c>
      <c r="F67" s="85" t="s">
        <v>62</v>
      </c>
      <c r="G67" s="86" t="s">
        <v>87</v>
      </c>
      <c r="H67" s="87" t="s">
        <v>207</v>
      </c>
      <c r="I67" s="106"/>
      <c r="J67" s="213">
        <f>J68</f>
        <v>25</v>
      </c>
      <c r="K67" s="398">
        <v>0</v>
      </c>
      <c r="L67" s="412">
        <v>0</v>
      </c>
    </row>
    <row r="68" spans="2:12" ht="24">
      <c r="B68" s="90" t="s">
        <v>98</v>
      </c>
      <c r="C68" s="25">
        <v>871</v>
      </c>
      <c r="D68" s="97" t="s">
        <v>60</v>
      </c>
      <c r="E68" s="97" t="s">
        <v>43</v>
      </c>
      <c r="F68" s="85" t="s">
        <v>62</v>
      </c>
      <c r="G68" s="86" t="s">
        <v>87</v>
      </c>
      <c r="H68" s="87" t="s">
        <v>207</v>
      </c>
      <c r="I68" s="85">
        <v>240</v>
      </c>
      <c r="J68" s="213">
        <v>25</v>
      </c>
      <c r="K68" s="398">
        <v>0</v>
      </c>
      <c r="L68" s="412">
        <v>0</v>
      </c>
    </row>
    <row r="69" spans="2:12" ht="24">
      <c r="B69" s="337" t="s">
        <v>267</v>
      </c>
      <c r="C69" s="44" t="s">
        <v>73</v>
      </c>
      <c r="D69" s="91" t="s">
        <v>60</v>
      </c>
      <c r="E69" s="338" t="s">
        <v>43</v>
      </c>
      <c r="F69" s="77" t="s">
        <v>62</v>
      </c>
      <c r="G69" s="78" t="s">
        <v>211</v>
      </c>
      <c r="H69" s="79"/>
      <c r="I69" s="78"/>
      <c r="J69" s="212">
        <f>J70+J72</f>
        <v>120</v>
      </c>
      <c r="K69" s="413">
        <f>K70+K72</f>
        <v>53.8</v>
      </c>
      <c r="L69" s="414">
        <f>K69/J69*100</f>
        <v>44.83333333333333</v>
      </c>
    </row>
    <row r="70" spans="2:12" ht="24">
      <c r="B70" s="31" t="s">
        <v>268</v>
      </c>
      <c r="C70" s="25" t="s">
        <v>73</v>
      </c>
      <c r="D70" s="97" t="s">
        <v>60</v>
      </c>
      <c r="E70" s="147" t="s">
        <v>43</v>
      </c>
      <c r="F70" s="85" t="s">
        <v>62</v>
      </c>
      <c r="G70" s="86" t="s">
        <v>211</v>
      </c>
      <c r="H70" s="87" t="s">
        <v>195</v>
      </c>
      <c r="I70" s="86"/>
      <c r="J70" s="213">
        <f>J71</f>
        <v>100</v>
      </c>
      <c r="K70" s="398">
        <f>K71</f>
        <v>53.8</v>
      </c>
      <c r="L70" s="412">
        <f>L71</f>
        <v>53.79999999999999</v>
      </c>
    </row>
    <row r="71" spans="2:12" ht="24">
      <c r="B71" s="31" t="s">
        <v>98</v>
      </c>
      <c r="C71" s="25" t="s">
        <v>73</v>
      </c>
      <c r="D71" s="97" t="s">
        <v>60</v>
      </c>
      <c r="E71" s="147" t="s">
        <v>43</v>
      </c>
      <c r="F71" s="85" t="s">
        <v>62</v>
      </c>
      <c r="G71" s="86" t="s">
        <v>211</v>
      </c>
      <c r="H71" s="87" t="s">
        <v>195</v>
      </c>
      <c r="I71" s="86" t="s">
        <v>97</v>
      </c>
      <c r="J71" s="213">
        <v>100</v>
      </c>
      <c r="K71" s="398">
        <v>53.8</v>
      </c>
      <c r="L71" s="412">
        <f>K71/J71*100</f>
        <v>53.79999999999999</v>
      </c>
    </row>
    <row r="72" spans="2:12" ht="24">
      <c r="B72" s="31" t="s">
        <v>269</v>
      </c>
      <c r="C72" s="25" t="s">
        <v>73</v>
      </c>
      <c r="D72" s="97" t="s">
        <v>60</v>
      </c>
      <c r="E72" s="147" t="s">
        <v>43</v>
      </c>
      <c r="F72" s="85" t="s">
        <v>62</v>
      </c>
      <c r="G72" s="86" t="s">
        <v>211</v>
      </c>
      <c r="H72" s="87" t="s">
        <v>270</v>
      </c>
      <c r="I72" s="86"/>
      <c r="J72" s="213">
        <f>J73</f>
        <v>20</v>
      </c>
      <c r="K72" s="398">
        <v>0</v>
      </c>
      <c r="L72" s="412">
        <v>0</v>
      </c>
    </row>
    <row r="73" spans="2:12" ht="24">
      <c r="B73" s="31" t="s">
        <v>98</v>
      </c>
      <c r="C73" s="25" t="s">
        <v>73</v>
      </c>
      <c r="D73" s="97" t="s">
        <v>60</v>
      </c>
      <c r="E73" s="147" t="s">
        <v>43</v>
      </c>
      <c r="F73" s="85" t="s">
        <v>62</v>
      </c>
      <c r="G73" s="86" t="s">
        <v>211</v>
      </c>
      <c r="H73" s="87" t="s">
        <v>270</v>
      </c>
      <c r="I73" s="86" t="s">
        <v>97</v>
      </c>
      <c r="J73" s="213">
        <v>20</v>
      </c>
      <c r="K73" s="398">
        <v>0</v>
      </c>
      <c r="L73" s="412">
        <v>0</v>
      </c>
    </row>
    <row r="74" spans="2:12" ht="22.5" customHeight="1">
      <c r="B74" s="150" t="s">
        <v>46</v>
      </c>
      <c r="C74" s="160">
        <v>871</v>
      </c>
      <c r="D74" s="151" t="s">
        <v>60</v>
      </c>
      <c r="E74" s="152" t="s">
        <v>43</v>
      </c>
      <c r="F74" s="153" t="s">
        <v>88</v>
      </c>
      <c r="G74" s="154"/>
      <c r="H74" s="155"/>
      <c r="I74" s="156"/>
      <c r="J74" s="218">
        <f>J75+J81</f>
        <v>108.9</v>
      </c>
      <c r="K74" s="398">
        <f>K75+K81</f>
        <v>20.3</v>
      </c>
      <c r="L74" s="412">
        <f>K74/J74*100</f>
        <v>18.640955004591365</v>
      </c>
    </row>
    <row r="75" spans="2:12" ht="43.5" customHeight="1">
      <c r="B75" s="107" t="s">
        <v>161</v>
      </c>
      <c r="C75" s="8">
        <v>871</v>
      </c>
      <c r="D75" s="83" t="s">
        <v>60</v>
      </c>
      <c r="E75" s="84" t="s">
        <v>43</v>
      </c>
      <c r="F75" s="85" t="s">
        <v>88</v>
      </c>
      <c r="G75" s="86" t="s">
        <v>198</v>
      </c>
      <c r="H75" s="87"/>
      <c r="I75" s="88"/>
      <c r="J75" s="213">
        <f>J76</f>
        <v>100</v>
      </c>
      <c r="K75" s="398">
        <f>K76</f>
        <v>20.3</v>
      </c>
      <c r="L75" s="412">
        <f>L76</f>
        <v>20.3</v>
      </c>
    </row>
    <row r="76" spans="2:12" ht="37.5" customHeight="1">
      <c r="B76" s="31" t="s">
        <v>209</v>
      </c>
      <c r="C76" s="64">
        <v>871</v>
      </c>
      <c r="D76" s="83" t="s">
        <v>60</v>
      </c>
      <c r="E76" s="84" t="s">
        <v>43</v>
      </c>
      <c r="F76" s="85" t="s">
        <v>88</v>
      </c>
      <c r="G76" s="86" t="s">
        <v>198</v>
      </c>
      <c r="H76" s="87" t="s">
        <v>199</v>
      </c>
      <c r="I76" s="88" t="s">
        <v>208</v>
      </c>
      <c r="J76" s="213">
        <v>100</v>
      </c>
      <c r="K76" s="398">
        <v>20.3</v>
      </c>
      <c r="L76" s="412">
        <f>K76/J76*100</f>
        <v>20.3</v>
      </c>
    </row>
    <row r="77" spans="2:12" ht="0.75" customHeight="1">
      <c r="B77" s="150" t="s">
        <v>82</v>
      </c>
      <c r="C77" s="249">
        <v>871</v>
      </c>
      <c r="D77" s="151" t="s">
        <v>60</v>
      </c>
      <c r="E77" s="152" t="s">
        <v>43</v>
      </c>
      <c r="F77" s="153" t="s">
        <v>41</v>
      </c>
      <c r="G77" s="154"/>
      <c r="H77" s="155"/>
      <c r="I77" s="156"/>
      <c r="J77" s="219">
        <f>J78</f>
        <v>0</v>
      </c>
      <c r="K77" s="398"/>
      <c r="L77" s="412"/>
    </row>
    <row r="78" spans="2:12" ht="51" hidden="1">
      <c r="B78" s="41" t="s">
        <v>210</v>
      </c>
      <c r="C78" s="65">
        <v>871</v>
      </c>
      <c r="D78" s="44" t="s">
        <v>60</v>
      </c>
      <c r="E78" s="45" t="s">
        <v>43</v>
      </c>
      <c r="F78" s="46" t="s">
        <v>41</v>
      </c>
      <c r="G78" s="47" t="s">
        <v>211</v>
      </c>
      <c r="H78" s="29"/>
      <c r="I78" s="30"/>
      <c r="J78" s="214">
        <f>J79</f>
        <v>0</v>
      </c>
      <c r="K78" s="398"/>
      <c r="L78" s="412"/>
    </row>
    <row r="79" spans="2:12" ht="48" hidden="1">
      <c r="B79" s="48" t="s">
        <v>11</v>
      </c>
      <c r="C79" s="25">
        <v>871</v>
      </c>
      <c r="D79" s="25" t="s">
        <v>60</v>
      </c>
      <c r="E79" s="26" t="s">
        <v>43</v>
      </c>
      <c r="F79" s="27" t="s">
        <v>41</v>
      </c>
      <c r="G79" s="28" t="s">
        <v>211</v>
      </c>
      <c r="H79" s="29" t="s">
        <v>212</v>
      </c>
      <c r="I79" s="30"/>
      <c r="J79" s="215">
        <f>J80</f>
        <v>0</v>
      </c>
      <c r="K79" s="398"/>
      <c r="L79" s="412"/>
    </row>
    <row r="80" spans="2:12" ht="12.75" hidden="1">
      <c r="B80" s="189" t="s">
        <v>104</v>
      </c>
      <c r="C80" s="64">
        <v>871</v>
      </c>
      <c r="D80" s="25" t="s">
        <v>60</v>
      </c>
      <c r="E80" s="26" t="s">
        <v>43</v>
      </c>
      <c r="F80" s="27" t="s">
        <v>41</v>
      </c>
      <c r="G80" s="28" t="s">
        <v>211</v>
      </c>
      <c r="H80" s="29" t="s">
        <v>212</v>
      </c>
      <c r="I80" s="30" t="s">
        <v>105</v>
      </c>
      <c r="J80" s="220"/>
      <c r="K80" s="398"/>
      <c r="L80" s="412"/>
    </row>
    <row r="81" spans="2:12" ht="12.75">
      <c r="B81" s="189" t="s">
        <v>271</v>
      </c>
      <c r="C81" s="64" t="s">
        <v>73</v>
      </c>
      <c r="D81" s="25" t="s">
        <v>60</v>
      </c>
      <c r="E81" s="26" t="s">
        <v>43</v>
      </c>
      <c r="F81" s="27" t="s">
        <v>88</v>
      </c>
      <c r="G81" s="28" t="s">
        <v>198</v>
      </c>
      <c r="H81" s="29" t="s">
        <v>205</v>
      </c>
      <c r="I81" s="30" t="s">
        <v>86</v>
      </c>
      <c r="J81" s="220">
        <v>8.9</v>
      </c>
      <c r="K81" s="398">
        <v>0</v>
      </c>
      <c r="L81" s="412">
        <v>0</v>
      </c>
    </row>
    <row r="82" spans="2:12" ht="36" customHeight="1">
      <c r="B82" s="157" t="s">
        <v>45</v>
      </c>
      <c r="C82" s="251">
        <v>871</v>
      </c>
      <c r="D82" s="158" t="s">
        <v>62</v>
      </c>
      <c r="E82" s="158"/>
      <c r="F82" s="140"/>
      <c r="G82" s="141"/>
      <c r="H82" s="142"/>
      <c r="I82" s="158"/>
      <c r="J82" s="221">
        <f aca="true" t="shared" si="2" ref="J82:L85">J83</f>
        <v>199.5</v>
      </c>
      <c r="K82" s="413">
        <f t="shared" si="2"/>
        <v>34.4</v>
      </c>
      <c r="L82" s="414">
        <f t="shared" si="2"/>
        <v>17.243107769423556</v>
      </c>
    </row>
    <row r="83" spans="2:12" ht="12.75">
      <c r="B83" s="100" t="s">
        <v>55</v>
      </c>
      <c r="C83" s="250">
        <v>871</v>
      </c>
      <c r="D83" s="101" t="s">
        <v>62</v>
      </c>
      <c r="E83" s="102" t="s">
        <v>61</v>
      </c>
      <c r="F83" s="85"/>
      <c r="G83" s="86"/>
      <c r="H83" s="87"/>
      <c r="I83" s="88"/>
      <c r="J83" s="222">
        <f t="shared" si="2"/>
        <v>199.5</v>
      </c>
      <c r="K83" s="413">
        <f t="shared" si="2"/>
        <v>34.4</v>
      </c>
      <c r="L83" s="414">
        <f t="shared" si="2"/>
        <v>17.243107769423556</v>
      </c>
    </row>
    <row r="84" spans="2:12" ht="12.75">
      <c r="B84" s="74" t="s">
        <v>46</v>
      </c>
      <c r="C84" s="250" t="s">
        <v>73</v>
      </c>
      <c r="D84" s="75" t="s">
        <v>62</v>
      </c>
      <c r="E84" s="76" t="s">
        <v>61</v>
      </c>
      <c r="F84" s="77" t="s">
        <v>88</v>
      </c>
      <c r="G84" s="78" t="s">
        <v>40</v>
      </c>
      <c r="H84" s="79" t="s">
        <v>186</v>
      </c>
      <c r="I84" s="80"/>
      <c r="J84" s="209">
        <f t="shared" si="2"/>
        <v>199.5</v>
      </c>
      <c r="K84" s="413">
        <f t="shared" si="2"/>
        <v>34.4</v>
      </c>
      <c r="L84" s="414">
        <f t="shared" si="2"/>
        <v>17.243107769423556</v>
      </c>
    </row>
    <row r="85" spans="2:12" ht="12.75">
      <c r="B85" s="107" t="s">
        <v>47</v>
      </c>
      <c r="C85" s="64">
        <v>871</v>
      </c>
      <c r="D85" s="98" t="s">
        <v>62</v>
      </c>
      <c r="E85" s="98" t="s">
        <v>61</v>
      </c>
      <c r="F85" s="85" t="s">
        <v>88</v>
      </c>
      <c r="G85" s="86" t="s">
        <v>198</v>
      </c>
      <c r="H85" s="87" t="s">
        <v>186</v>
      </c>
      <c r="I85" s="106"/>
      <c r="J85" s="213">
        <f t="shared" si="2"/>
        <v>199.5</v>
      </c>
      <c r="K85" s="398">
        <f t="shared" si="2"/>
        <v>34.4</v>
      </c>
      <c r="L85" s="412">
        <f t="shared" si="2"/>
        <v>17.243107769423556</v>
      </c>
    </row>
    <row r="86" spans="2:12" ht="43.5" customHeight="1">
      <c r="B86" s="107" t="s">
        <v>48</v>
      </c>
      <c r="C86" s="64" t="s">
        <v>73</v>
      </c>
      <c r="D86" s="98" t="s">
        <v>62</v>
      </c>
      <c r="E86" s="98" t="s">
        <v>61</v>
      </c>
      <c r="F86" s="85" t="s">
        <v>88</v>
      </c>
      <c r="G86" s="86" t="s">
        <v>198</v>
      </c>
      <c r="H86" s="87" t="s">
        <v>213</v>
      </c>
      <c r="I86" s="106"/>
      <c r="J86" s="211">
        <f>J87+J88</f>
        <v>199.5</v>
      </c>
      <c r="K86" s="398">
        <f>K87</f>
        <v>34.4</v>
      </c>
      <c r="L86" s="412">
        <f>L87</f>
        <v>17.243107769423556</v>
      </c>
    </row>
    <row r="87" spans="2:12" ht="25.5">
      <c r="B87" s="107" t="s">
        <v>95</v>
      </c>
      <c r="C87" s="64" t="s">
        <v>73</v>
      </c>
      <c r="D87" s="98" t="s">
        <v>62</v>
      </c>
      <c r="E87" s="98" t="s">
        <v>61</v>
      </c>
      <c r="F87" s="85" t="s">
        <v>88</v>
      </c>
      <c r="G87" s="86" t="s">
        <v>198</v>
      </c>
      <c r="H87" s="87" t="s">
        <v>213</v>
      </c>
      <c r="I87" s="108" t="s">
        <v>94</v>
      </c>
      <c r="J87" s="211">
        <v>199.5</v>
      </c>
      <c r="K87" s="398">
        <v>34.4</v>
      </c>
      <c r="L87" s="412">
        <f>K87/J87*100</f>
        <v>17.243107769423556</v>
      </c>
    </row>
    <row r="88" spans="2:12" ht="24" hidden="1">
      <c r="B88" s="90" t="s">
        <v>98</v>
      </c>
      <c r="C88" s="64" t="s">
        <v>61</v>
      </c>
      <c r="D88" s="98" t="s">
        <v>62</v>
      </c>
      <c r="E88" s="98" t="s">
        <v>61</v>
      </c>
      <c r="F88" s="85" t="s">
        <v>88</v>
      </c>
      <c r="G88" s="86" t="s">
        <v>198</v>
      </c>
      <c r="H88" s="87" t="s">
        <v>213</v>
      </c>
      <c r="I88" s="108" t="s">
        <v>97</v>
      </c>
      <c r="J88" s="211"/>
      <c r="K88" s="398"/>
      <c r="L88" s="412"/>
    </row>
    <row r="89" spans="2:12" ht="28.5">
      <c r="B89" s="159" t="s">
        <v>162</v>
      </c>
      <c r="C89" s="251" t="s">
        <v>73</v>
      </c>
      <c r="D89" s="160" t="s">
        <v>61</v>
      </c>
      <c r="E89" s="160"/>
      <c r="F89" s="153"/>
      <c r="G89" s="154"/>
      <c r="H89" s="155"/>
      <c r="I89" s="160"/>
      <c r="J89" s="223">
        <f>J90+J99</f>
        <v>453.8</v>
      </c>
      <c r="K89" s="398">
        <v>0</v>
      </c>
      <c r="L89" s="412">
        <v>0</v>
      </c>
    </row>
    <row r="90" spans="2:12" ht="51">
      <c r="B90" s="144" t="s">
        <v>163</v>
      </c>
      <c r="C90" s="68" t="s">
        <v>73</v>
      </c>
      <c r="D90" s="183" t="s">
        <v>61</v>
      </c>
      <c r="E90" s="183" t="s">
        <v>80</v>
      </c>
      <c r="F90" s="77" t="s">
        <v>61</v>
      </c>
      <c r="G90" s="78"/>
      <c r="H90" s="87"/>
      <c r="I90" s="98"/>
      <c r="J90" s="210">
        <f>J91+J96</f>
        <v>263.8</v>
      </c>
      <c r="K90" s="398">
        <v>0</v>
      </c>
      <c r="L90" s="412">
        <v>0</v>
      </c>
    </row>
    <row r="91" spans="2:12" ht="51">
      <c r="B91" s="239" t="s">
        <v>164</v>
      </c>
      <c r="C91" s="68" t="s">
        <v>73</v>
      </c>
      <c r="D91" s="183" t="s">
        <v>61</v>
      </c>
      <c r="E91" s="183" t="s">
        <v>80</v>
      </c>
      <c r="F91" s="77" t="s">
        <v>61</v>
      </c>
      <c r="G91" s="78" t="s">
        <v>180</v>
      </c>
      <c r="H91" s="79"/>
      <c r="I91" s="183"/>
      <c r="J91" s="210">
        <f>J92+J94</f>
        <v>250</v>
      </c>
      <c r="K91" s="398">
        <v>0</v>
      </c>
      <c r="L91" s="412">
        <v>0</v>
      </c>
    </row>
    <row r="92" spans="2:12" ht="38.25">
      <c r="B92" s="198" t="s">
        <v>165</v>
      </c>
      <c r="C92" s="64" t="s">
        <v>73</v>
      </c>
      <c r="D92" s="98" t="s">
        <v>61</v>
      </c>
      <c r="E92" s="98" t="s">
        <v>80</v>
      </c>
      <c r="F92" s="85" t="s">
        <v>61</v>
      </c>
      <c r="G92" s="86" t="s">
        <v>180</v>
      </c>
      <c r="H92" s="87" t="s">
        <v>214</v>
      </c>
      <c r="I92" s="98"/>
      <c r="J92" s="211">
        <f>J93</f>
        <v>100</v>
      </c>
      <c r="K92" s="398">
        <v>0</v>
      </c>
      <c r="L92" s="412">
        <v>0</v>
      </c>
    </row>
    <row r="93" spans="2:12" ht="24">
      <c r="B93" s="90" t="s">
        <v>98</v>
      </c>
      <c r="C93" s="64" t="s">
        <v>73</v>
      </c>
      <c r="D93" s="98" t="s">
        <v>61</v>
      </c>
      <c r="E93" s="98" t="s">
        <v>80</v>
      </c>
      <c r="F93" s="85" t="s">
        <v>61</v>
      </c>
      <c r="G93" s="86" t="s">
        <v>180</v>
      </c>
      <c r="H93" s="87" t="s">
        <v>214</v>
      </c>
      <c r="I93" s="98" t="s">
        <v>97</v>
      </c>
      <c r="J93" s="211">
        <v>100</v>
      </c>
      <c r="K93" s="398">
        <v>0</v>
      </c>
      <c r="L93" s="412">
        <v>0</v>
      </c>
    </row>
    <row r="94" spans="2:12" ht="12.75">
      <c r="B94" s="90" t="s">
        <v>263</v>
      </c>
      <c r="C94" s="64" t="s">
        <v>73</v>
      </c>
      <c r="D94" s="98" t="s">
        <v>61</v>
      </c>
      <c r="E94" s="98" t="s">
        <v>80</v>
      </c>
      <c r="F94" s="85" t="s">
        <v>61</v>
      </c>
      <c r="G94" s="86" t="s">
        <v>180</v>
      </c>
      <c r="H94" s="87" t="s">
        <v>252</v>
      </c>
      <c r="I94" s="98"/>
      <c r="J94" s="211">
        <f>J95</f>
        <v>150</v>
      </c>
      <c r="K94" s="398">
        <v>0</v>
      </c>
      <c r="L94" s="412">
        <v>0</v>
      </c>
    </row>
    <row r="95" spans="2:12" ht="24">
      <c r="B95" s="90" t="s">
        <v>98</v>
      </c>
      <c r="C95" s="64" t="s">
        <v>73</v>
      </c>
      <c r="D95" s="98" t="s">
        <v>61</v>
      </c>
      <c r="E95" s="98" t="s">
        <v>80</v>
      </c>
      <c r="F95" s="85" t="s">
        <v>61</v>
      </c>
      <c r="G95" s="86" t="s">
        <v>180</v>
      </c>
      <c r="H95" s="87" t="s">
        <v>252</v>
      </c>
      <c r="I95" s="98" t="s">
        <v>97</v>
      </c>
      <c r="J95" s="211">
        <v>150</v>
      </c>
      <c r="K95" s="398">
        <v>0</v>
      </c>
      <c r="L95" s="412">
        <v>0</v>
      </c>
    </row>
    <row r="96" spans="2:12" ht="38.25">
      <c r="B96" s="144" t="s">
        <v>169</v>
      </c>
      <c r="C96" s="68" t="s">
        <v>73</v>
      </c>
      <c r="D96" s="183" t="s">
        <v>61</v>
      </c>
      <c r="E96" s="183" t="s">
        <v>80</v>
      </c>
      <c r="F96" s="77" t="s">
        <v>61</v>
      </c>
      <c r="G96" s="78" t="s">
        <v>87</v>
      </c>
      <c r="H96" s="79"/>
      <c r="I96" s="183"/>
      <c r="J96" s="210">
        <f>J97</f>
        <v>13.8</v>
      </c>
      <c r="K96" s="398">
        <v>0</v>
      </c>
      <c r="L96" s="412">
        <v>0</v>
      </c>
    </row>
    <row r="97" spans="2:12" ht="25.5">
      <c r="B97" s="148" t="s">
        <v>170</v>
      </c>
      <c r="C97" s="64" t="s">
        <v>73</v>
      </c>
      <c r="D97" s="98" t="s">
        <v>61</v>
      </c>
      <c r="E97" s="98" t="s">
        <v>80</v>
      </c>
      <c r="F97" s="85" t="s">
        <v>61</v>
      </c>
      <c r="G97" s="86" t="s">
        <v>87</v>
      </c>
      <c r="H97" s="87" t="s">
        <v>217</v>
      </c>
      <c r="I97" s="98"/>
      <c r="J97" s="211">
        <f>J98</f>
        <v>13.8</v>
      </c>
      <c r="K97" s="398">
        <v>0</v>
      </c>
      <c r="L97" s="412">
        <v>0</v>
      </c>
    </row>
    <row r="98" spans="2:12" ht="24">
      <c r="B98" s="90" t="s">
        <v>98</v>
      </c>
      <c r="C98" s="64" t="s">
        <v>73</v>
      </c>
      <c r="D98" s="98" t="s">
        <v>61</v>
      </c>
      <c r="E98" s="98" t="s">
        <v>80</v>
      </c>
      <c r="F98" s="85" t="s">
        <v>61</v>
      </c>
      <c r="G98" s="86" t="s">
        <v>87</v>
      </c>
      <c r="H98" s="87" t="s">
        <v>217</v>
      </c>
      <c r="I98" s="98" t="s">
        <v>97</v>
      </c>
      <c r="J98" s="211">
        <v>13.8</v>
      </c>
      <c r="K98" s="398">
        <v>0</v>
      </c>
      <c r="L98" s="412">
        <v>0</v>
      </c>
    </row>
    <row r="99" spans="2:12" ht="51">
      <c r="B99" s="162" t="s">
        <v>166</v>
      </c>
      <c r="C99" s="68" t="s">
        <v>73</v>
      </c>
      <c r="D99" s="183" t="s">
        <v>61</v>
      </c>
      <c r="E99" s="183" t="s">
        <v>79</v>
      </c>
      <c r="F99" s="77" t="s">
        <v>61</v>
      </c>
      <c r="G99" s="78" t="s">
        <v>211</v>
      </c>
      <c r="H99" s="79"/>
      <c r="I99" s="183"/>
      <c r="J99" s="210">
        <f>J100+J102</f>
        <v>190</v>
      </c>
      <c r="K99" s="398">
        <v>0</v>
      </c>
      <c r="L99" s="412">
        <v>0</v>
      </c>
    </row>
    <row r="100" spans="2:12" ht="25.5">
      <c r="B100" s="148" t="s">
        <v>167</v>
      </c>
      <c r="C100" s="64" t="s">
        <v>73</v>
      </c>
      <c r="D100" s="98" t="s">
        <v>61</v>
      </c>
      <c r="E100" s="98" t="s">
        <v>79</v>
      </c>
      <c r="F100" s="85" t="s">
        <v>61</v>
      </c>
      <c r="G100" s="86" t="s">
        <v>211</v>
      </c>
      <c r="H100" s="87" t="s">
        <v>215</v>
      </c>
      <c r="I100" s="98"/>
      <c r="J100" s="211">
        <f>J101</f>
        <v>170</v>
      </c>
      <c r="K100" s="398">
        <v>0</v>
      </c>
      <c r="L100" s="412">
        <v>0</v>
      </c>
    </row>
    <row r="101" spans="2:12" ht="24">
      <c r="B101" s="90" t="s">
        <v>98</v>
      </c>
      <c r="C101" s="64" t="s">
        <v>73</v>
      </c>
      <c r="D101" s="98" t="s">
        <v>61</v>
      </c>
      <c r="E101" s="98" t="s">
        <v>79</v>
      </c>
      <c r="F101" s="85" t="s">
        <v>61</v>
      </c>
      <c r="G101" s="86" t="s">
        <v>211</v>
      </c>
      <c r="H101" s="87" t="s">
        <v>215</v>
      </c>
      <c r="I101" s="98" t="s">
        <v>97</v>
      </c>
      <c r="J101" s="211">
        <v>170</v>
      </c>
      <c r="K101" s="398">
        <v>0</v>
      </c>
      <c r="L101" s="412">
        <v>0</v>
      </c>
    </row>
    <row r="102" spans="2:12" ht="25.5">
      <c r="B102" s="148" t="s">
        <v>168</v>
      </c>
      <c r="C102" s="64" t="s">
        <v>73</v>
      </c>
      <c r="D102" s="98" t="s">
        <v>61</v>
      </c>
      <c r="E102" s="98" t="s">
        <v>79</v>
      </c>
      <c r="F102" s="85" t="s">
        <v>61</v>
      </c>
      <c r="G102" s="86" t="s">
        <v>211</v>
      </c>
      <c r="H102" s="87" t="s">
        <v>216</v>
      </c>
      <c r="I102" s="98"/>
      <c r="J102" s="211">
        <f>J103</f>
        <v>20</v>
      </c>
      <c r="K102" s="398">
        <v>0</v>
      </c>
      <c r="L102" s="412">
        <v>0</v>
      </c>
    </row>
    <row r="103" spans="2:12" ht="24">
      <c r="B103" s="90" t="s">
        <v>98</v>
      </c>
      <c r="C103" s="64" t="s">
        <v>73</v>
      </c>
      <c r="D103" s="98" t="s">
        <v>61</v>
      </c>
      <c r="E103" s="98" t="s">
        <v>79</v>
      </c>
      <c r="F103" s="85" t="s">
        <v>61</v>
      </c>
      <c r="G103" s="86" t="s">
        <v>211</v>
      </c>
      <c r="H103" s="87" t="s">
        <v>216</v>
      </c>
      <c r="I103" s="98" t="s">
        <v>97</v>
      </c>
      <c r="J103" s="211">
        <v>20</v>
      </c>
      <c r="K103" s="398">
        <v>0</v>
      </c>
      <c r="L103" s="412">
        <v>0</v>
      </c>
    </row>
    <row r="104" spans="2:12" ht="14.25">
      <c r="B104" s="157" t="s">
        <v>125</v>
      </c>
      <c r="C104" s="251">
        <v>871</v>
      </c>
      <c r="D104" s="158" t="s">
        <v>64</v>
      </c>
      <c r="E104" s="158"/>
      <c r="F104" s="140"/>
      <c r="G104" s="141"/>
      <c r="H104" s="142"/>
      <c r="I104" s="158"/>
      <c r="J104" s="221">
        <f>J111+J105</f>
        <v>75.7</v>
      </c>
      <c r="K104" s="398">
        <v>0</v>
      </c>
      <c r="L104" s="412">
        <v>0</v>
      </c>
    </row>
    <row r="105" spans="2:12" ht="14.25">
      <c r="B105" s="353" t="s">
        <v>289</v>
      </c>
      <c r="C105" s="68" t="s">
        <v>73</v>
      </c>
      <c r="D105" s="50" t="s">
        <v>64</v>
      </c>
      <c r="E105" s="351" t="s">
        <v>79</v>
      </c>
      <c r="F105" s="27"/>
      <c r="G105" s="28"/>
      <c r="H105" s="29"/>
      <c r="I105" s="352"/>
      <c r="J105" s="229">
        <f>J106</f>
        <v>70.7</v>
      </c>
      <c r="K105" s="398">
        <v>0</v>
      </c>
      <c r="L105" s="412">
        <v>0</v>
      </c>
    </row>
    <row r="106" spans="2:12" ht="12.75">
      <c r="B106" s="82" t="s">
        <v>291</v>
      </c>
      <c r="C106" s="64" t="s">
        <v>73</v>
      </c>
      <c r="D106" s="8" t="s">
        <v>64</v>
      </c>
      <c r="E106" s="366" t="s">
        <v>79</v>
      </c>
      <c r="F106" s="27" t="s">
        <v>88</v>
      </c>
      <c r="G106" s="28" t="s">
        <v>198</v>
      </c>
      <c r="H106" s="29"/>
      <c r="I106" s="367"/>
      <c r="J106" s="177">
        <f>J107</f>
        <v>70.7</v>
      </c>
      <c r="K106" s="398">
        <v>0</v>
      </c>
      <c r="L106" s="412">
        <v>0</v>
      </c>
    </row>
    <row r="107" spans="2:12" ht="24">
      <c r="B107" s="90" t="s">
        <v>98</v>
      </c>
      <c r="C107" s="64" t="s">
        <v>73</v>
      </c>
      <c r="D107" s="8" t="s">
        <v>64</v>
      </c>
      <c r="E107" s="366" t="s">
        <v>79</v>
      </c>
      <c r="F107" s="27" t="s">
        <v>88</v>
      </c>
      <c r="G107" s="28" t="s">
        <v>198</v>
      </c>
      <c r="H107" s="29" t="s">
        <v>266</v>
      </c>
      <c r="I107" s="367" t="s">
        <v>97</v>
      </c>
      <c r="J107" s="177">
        <v>70.7</v>
      </c>
      <c r="K107" s="398">
        <v>0</v>
      </c>
      <c r="L107" s="412">
        <v>0</v>
      </c>
    </row>
    <row r="108" spans="2:12" ht="12" customHeight="1">
      <c r="B108" s="100" t="s">
        <v>218</v>
      </c>
      <c r="C108" s="66">
        <v>871</v>
      </c>
      <c r="D108" s="363" t="s">
        <v>64</v>
      </c>
      <c r="E108" s="364">
        <v>12</v>
      </c>
      <c r="F108" s="85"/>
      <c r="G108" s="86"/>
      <c r="H108" s="87"/>
      <c r="I108" s="88"/>
      <c r="J108" s="224">
        <f>J111</f>
        <v>5</v>
      </c>
      <c r="K108" s="398">
        <v>0</v>
      </c>
      <c r="L108" s="412">
        <v>0</v>
      </c>
    </row>
    <row r="109" spans="2:12" ht="38.25" hidden="1">
      <c r="B109" s="74" t="s">
        <v>126</v>
      </c>
      <c r="C109" s="176">
        <v>871</v>
      </c>
      <c r="D109" s="83" t="s">
        <v>64</v>
      </c>
      <c r="E109" s="84" t="s">
        <v>80</v>
      </c>
      <c r="F109" s="85">
        <v>89</v>
      </c>
      <c r="G109" s="86"/>
      <c r="H109" s="87"/>
      <c r="I109" s="94"/>
      <c r="J109" s="217"/>
      <c r="K109" s="398"/>
      <c r="L109" s="412"/>
    </row>
    <row r="110" spans="2:12" ht="38.25" hidden="1">
      <c r="B110" s="107" t="s">
        <v>127</v>
      </c>
      <c r="C110" s="365">
        <v>871</v>
      </c>
      <c r="D110" s="98" t="s">
        <v>64</v>
      </c>
      <c r="E110" s="98" t="s">
        <v>80</v>
      </c>
      <c r="F110" s="85">
        <v>89</v>
      </c>
      <c r="G110" s="86" t="s">
        <v>38</v>
      </c>
      <c r="H110" s="87"/>
      <c r="I110" s="106"/>
      <c r="J110" s="211"/>
      <c r="K110" s="398"/>
      <c r="L110" s="412"/>
    </row>
    <row r="111" spans="2:12" ht="42.75" customHeight="1">
      <c r="B111" s="162" t="s">
        <v>171</v>
      </c>
      <c r="C111" s="63">
        <v>871</v>
      </c>
      <c r="D111" s="98" t="s">
        <v>64</v>
      </c>
      <c r="E111" s="98" t="s">
        <v>172</v>
      </c>
      <c r="F111" s="85" t="s">
        <v>64</v>
      </c>
      <c r="G111" s="86"/>
      <c r="H111" s="87"/>
      <c r="I111" s="106"/>
      <c r="J111" s="211">
        <f>J112</f>
        <v>5</v>
      </c>
      <c r="K111" s="398">
        <v>0</v>
      </c>
      <c r="L111" s="412">
        <v>0</v>
      </c>
    </row>
    <row r="112" spans="2:12" ht="22.5" customHeight="1">
      <c r="B112" s="277" t="s">
        <v>0</v>
      </c>
      <c r="C112" s="63">
        <v>871</v>
      </c>
      <c r="D112" s="98" t="s">
        <v>64</v>
      </c>
      <c r="E112" s="98" t="s">
        <v>172</v>
      </c>
      <c r="F112" s="85" t="s">
        <v>64</v>
      </c>
      <c r="G112" s="86" t="s">
        <v>180</v>
      </c>
      <c r="H112" s="87" t="s">
        <v>219</v>
      </c>
      <c r="I112" s="106"/>
      <c r="J112" s="211">
        <f>J113</f>
        <v>5</v>
      </c>
      <c r="K112" s="398">
        <v>0</v>
      </c>
      <c r="L112" s="412">
        <v>0</v>
      </c>
    </row>
    <row r="113" spans="2:12" ht="24">
      <c r="B113" s="90" t="s">
        <v>98</v>
      </c>
      <c r="C113" s="64">
        <v>871</v>
      </c>
      <c r="D113" s="98" t="s">
        <v>64</v>
      </c>
      <c r="E113" s="98" t="s">
        <v>172</v>
      </c>
      <c r="F113" s="85" t="s">
        <v>64</v>
      </c>
      <c r="G113" s="86" t="s">
        <v>180</v>
      </c>
      <c r="H113" s="87" t="s">
        <v>219</v>
      </c>
      <c r="I113" s="106">
        <v>240</v>
      </c>
      <c r="J113" s="211">
        <v>5</v>
      </c>
      <c r="K113" s="398">
        <v>0</v>
      </c>
      <c r="L113" s="412">
        <v>0</v>
      </c>
    </row>
    <row r="114" spans="2:12" ht="14.25">
      <c r="B114" s="157" t="s">
        <v>49</v>
      </c>
      <c r="C114" s="151">
        <v>871</v>
      </c>
      <c r="D114" s="158" t="s">
        <v>65</v>
      </c>
      <c r="E114" s="158"/>
      <c r="F114" s="140"/>
      <c r="G114" s="141"/>
      <c r="H114" s="142"/>
      <c r="I114" s="158"/>
      <c r="J114" s="221">
        <f>J115+J118</f>
        <v>4052.7</v>
      </c>
      <c r="K114" s="413">
        <f>K115+K118</f>
        <v>748</v>
      </c>
      <c r="L114" s="414">
        <f>K114/J114*100</f>
        <v>18.4568312483036</v>
      </c>
    </row>
    <row r="115" spans="2:12" ht="12.75">
      <c r="B115" s="100" t="s">
        <v>66</v>
      </c>
      <c r="C115" s="10">
        <v>871</v>
      </c>
      <c r="D115" s="101" t="s">
        <v>65</v>
      </c>
      <c r="E115" s="102" t="s">
        <v>60</v>
      </c>
      <c r="F115" s="85"/>
      <c r="G115" s="86"/>
      <c r="H115" s="87"/>
      <c r="I115" s="88"/>
      <c r="J115" s="222">
        <f aca="true" t="shared" si="3" ref="J115:L116">J116</f>
        <v>152.5</v>
      </c>
      <c r="K115" s="413">
        <f t="shared" si="3"/>
        <v>13.7</v>
      </c>
      <c r="L115" s="414">
        <f t="shared" si="3"/>
        <v>8.983606557377048</v>
      </c>
    </row>
    <row r="116" spans="2:12" ht="78">
      <c r="B116" s="145" t="s">
        <v>173</v>
      </c>
      <c r="C116" s="8">
        <v>871</v>
      </c>
      <c r="D116" s="83" t="s">
        <v>65</v>
      </c>
      <c r="E116" s="84" t="s">
        <v>60</v>
      </c>
      <c r="F116" s="85" t="s">
        <v>41</v>
      </c>
      <c r="G116" s="86" t="s">
        <v>220</v>
      </c>
      <c r="H116" s="87"/>
      <c r="I116" s="88"/>
      <c r="J116" s="224">
        <f t="shared" si="3"/>
        <v>152.5</v>
      </c>
      <c r="K116" s="398">
        <f t="shared" si="3"/>
        <v>13.7</v>
      </c>
      <c r="L116" s="412">
        <f t="shared" si="3"/>
        <v>8.983606557377048</v>
      </c>
    </row>
    <row r="117" spans="2:12" ht="24">
      <c r="B117" s="90" t="s">
        <v>98</v>
      </c>
      <c r="C117" s="8">
        <v>871</v>
      </c>
      <c r="D117" s="83" t="s">
        <v>65</v>
      </c>
      <c r="E117" s="84" t="s">
        <v>60</v>
      </c>
      <c r="F117" s="85" t="s">
        <v>41</v>
      </c>
      <c r="G117" s="86" t="s">
        <v>220</v>
      </c>
      <c r="H117" s="87" t="s">
        <v>221</v>
      </c>
      <c r="I117" s="88" t="s">
        <v>97</v>
      </c>
      <c r="J117" s="224">
        <v>152.5</v>
      </c>
      <c r="K117" s="398">
        <v>13.7</v>
      </c>
      <c r="L117" s="412">
        <f>K117/J117*100</f>
        <v>8.983606557377048</v>
      </c>
    </row>
    <row r="118" spans="2:12" ht="12.75">
      <c r="B118" s="100" t="s">
        <v>56</v>
      </c>
      <c r="C118" s="65">
        <v>871</v>
      </c>
      <c r="D118" s="101" t="s">
        <v>65</v>
      </c>
      <c r="E118" s="102" t="s">
        <v>61</v>
      </c>
      <c r="F118" s="85"/>
      <c r="G118" s="86"/>
      <c r="H118" s="87"/>
      <c r="I118" s="88"/>
      <c r="J118" s="222">
        <f>J119+J143+J147</f>
        <v>3900.2</v>
      </c>
      <c r="K118" s="413">
        <f>K119+K143+K147</f>
        <v>734.3</v>
      </c>
      <c r="L118" s="414">
        <f>K118/J118*100</f>
        <v>18.82723962873699</v>
      </c>
    </row>
    <row r="119" spans="2:12" ht="25.5">
      <c r="B119" s="74" t="s">
        <v>130</v>
      </c>
      <c r="C119" s="10">
        <v>871</v>
      </c>
      <c r="D119" s="75" t="s">
        <v>65</v>
      </c>
      <c r="E119" s="76" t="s">
        <v>61</v>
      </c>
      <c r="F119" s="77" t="s">
        <v>65</v>
      </c>
      <c r="G119" s="78"/>
      <c r="H119" s="79"/>
      <c r="I119" s="80"/>
      <c r="J119" s="209">
        <f>J120+J127+J132</f>
        <v>3760.2</v>
      </c>
      <c r="K119" s="413">
        <f>K120+K127+K132</f>
        <v>697.5</v>
      </c>
      <c r="L119" s="414">
        <f>K119/J119*100</f>
        <v>18.54954523695548</v>
      </c>
    </row>
    <row r="120" spans="2:12" ht="40.5">
      <c r="B120" s="110" t="s">
        <v>131</v>
      </c>
      <c r="C120" s="62">
        <v>871</v>
      </c>
      <c r="D120" s="92" t="s">
        <v>65</v>
      </c>
      <c r="E120" s="92" t="s">
        <v>61</v>
      </c>
      <c r="F120" s="77" t="s">
        <v>65</v>
      </c>
      <c r="G120" s="78" t="s">
        <v>180</v>
      </c>
      <c r="H120" s="79" t="s">
        <v>186</v>
      </c>
      <c r="I120" s="111"/>
      <c r="J120" s="210">
        <f>J121+J123+J125</f>
        <v>1000</v>
      </c>
      <c r="K120" s="413">
        <f>K121+K123+K125</f>
        <v>177.1</v>
      </c>
      <c r="L120" s="414">
        <f>K120/J120*100</f>
        <v>17.71</v>
      </c>
    </row>
    <row r="121" spans="2:12" ht="33.75">
      <c r="B121" s="112" t="s">
        <v>132</v>
      </c>
      <c r="C121" s="8">
        <v>871</v>
      </c>
      <c r="D121" s="96" t="s">
        <v>65</v>
      </c>
      <c r="E121" s="96" t="s">
        <v>61</v>
      </c>
      <c r="F121" s="85" t="s">
        <v>65</v>
      </c>
      <c r="G121" s="86" t="s">
        <v>180</v>
      </c>
      <c r="H121" s="87" t="s">
        <v>222</v>
      </c>
      <c r="I121" s="106"/>
      <c r="J121" s="211">
        <f>J122</f>
        <v>400</v>
      </c>
      <c r="K121" s="398">
        <v>0</v>
      </c>
      <c r="L121" s="412">
        <v>0</v>
      </c>
    </row>
    <row r="122" spans="2:12" ht="24">
      <c r="B122" s="90" t="s">
        <v>98</v>
      </c>
      <c r="C122" s="8">
        <v>871</v>
      </c>
      <c r="D122" s="96" t="s">
        <v>65</v>
      </c>
      <c r="E122" s="96" t="s">
        <v>61</v>
      </c>
      <c r="F122" s="85" t="s">
        <v>65</v>
      </c>
      <c r="G122" s="86" t="s">
        <v>180</v>
      </c>
      <c r="H122" s="87" t="s">
        <v>222</v>
      </c>
      <c r="I122" s="106">
        <v>240</v>
      </c>
      <c r="J122" s="211">
        <v>400</v>
      </c>
      <c r="K122" s="398">
        <v>0</v>
      </c>
      <c r="L122" s="412">
        <v>0</v>
      </c>
    </row>
    <row r="123" spans="2:12" ht="33.75">
      <c r="B123" s="112" t="s">
        <v>133</v>
      </c>
      <c r="C123" s="8">
        <v>871</v>
      </c>
      <c r="D123" s="96" t="s">
        <v>65</v>
      </c>
      <c r="E123" s="96" t="s">
        <v>61</v>
      </c>
      <c r="F123" s="85" t="s">
        <v>65</v>
      </c>
      <c r="G123" s="86" t="s">
        <v>180</v>
      </c>
      <c r="H123" s="87" t="s">
        <v>223</v>
      </c>
      <c r="I123" s="106"/>
      <c r="J123" s="210">
        <f>J124</f>
        <v>400</v>
      </c>
      <c r="K123" s="398">
        <f>K124</f>
        <v>177.1</v>
      </c>
      <c r="L123" s="412">
        <f>L124</f>
        <v>44.275</v>
      </c>
    </row>
    <row r="124" spans="2:12" ht="24">
      <c r="B124" s="90" t="s">
        <v>98</v>
      </c>
      <c r="C124" s="64">
        <v>871</v>
      </c>
      <c r="D124" s="96" t="s">
        <v>65</v>
      </c>
      <c r="E124" s="96" t="s">
        <v>61</v>
      </c>
      <c r="F124" s="85" t="s">
        <v>65</v>
      </c>
      <c r="G124" s="86" t="s">
        <v>180</v>
      </c>
      <c r="H124" s="87" t="s">
        <v>223</v>
      </c>
      <c r="I124" s="106">
        <v>240</v>
      </c>
      <c r="J124" s="211">
        <v>400</v>
      </c>
      <c r="K124" s="398">
        <v>177.1</v>
      </c>
      <c r="L124" s="412">
        <f>K124/J124*100</f>
        <v>44.275</v>
      </c>
    </row>
    <row r="125" spans="2:12" ht="46.5" customHeight="1">
      <c r="B125" s="90" t="s">
        <v>272</v>
      </c>
      <c r="C125" s="64" t="s">
        <v>73</v>
      </c>
      <c r="D125" s="96" t="s">
        <v>65</v>
      </c>
      <c r="E125" s="96" t="s">
        <v>61</v>
      </c>
      <c r="F125" s="85" t="s">
        <v>65</v>
      </c>
      <c r="G125" s="86" t="s">
        <v>180</v>
      </c>
      <c r="H125" s="87" t="s">
        <v>273</v>
      </c>
      <c r="I125" s="106"/>
      <c r="J125" s="210">
        <f>J126</f>
        <v>200</v>
      </c>
      <c r="K125" s="398">
        <v>0</v>
      </c>
      <c r="L125" s="412">
        <v>0</v>
      </c>
    </row>
    <row r="126" spans="2:12" ht="24">
      <c r="B126" s="90" t="s">
        <v>98</v>
      </c>
      <c r="C126" s="64" t="s">
        <v>73</v>
      </c>
      <c r="D126" s="96" t="s">
        <v>65</v>
      </c>
      <c r="E126" s="96" t="s">
        <v>61</v>
      </c>
      <c r="F126" s="85" t="s">
        <v>65</v>
      </c>
      <c r="G126" s="86" t="s">
        <v>180</v>
      </c>
      <c r="H126" s="87" t="s">
        <v>273</v>
      </c>
      <c r="I126" s="106">
        <v>240</v>
      </c>
      <c r="J126" s="211">
        <v>200</v>
      </c>
      <c r="K126" s="398">
        <v>0</v>
      </c>
      <c r="L126" s="412">
        <v>0</v>
      </c>
    </row>
    <row r="127" spans="2:12" ht="40.5">
      <c r="B127" s="113" t="s">
        <v>134</v>
      </c>
      <c r="C127" s="35">
        <v>871</v>
      </c>
      <c r="D127" s="96" t="s">
        <v>65</v>
      </c>
      <c r="E127" s="96" t="s">
        <v>61</v>
      </c>
      <c r="F127" s="85" t="s">
        <v>65</v>
      </c>
      <c r="G127" s="86" t="s">
        <v>87</v>
      </c>
      <c r="H127" s="87"/>
      <c r="I127" s="106"/>
      <c r="J127" s="210">
        <f>J129+J130</f>
        <v>1236.6</v>
      </c>
      <c r="K127" s="413">
        <f>K128+K130</f>
        <v>398.6</v>
      </c>
      <c r="L127" s="414">
        <f>K127/J127*100</f>
        <v>32.23354358725538</v>
      </c>
    </row>
    <row r="128" spans="2:12" ht="33.75">
      <c r="B128" s="114" t="s">
        <v>135</v>
      </c>
      <c r="C128" s="10">
        <v>871</v>
      </c>
      <c r="D128" s="96" t="s">
        <v>65</v>
      </c>
      <c r="E128" s="96" t="s">
        <v>61</v>
      </c>
      <c r="F128" s="85" t="s">
        <v>65</v>
      </c>
      <c r="G128" s="86" t="s">
        <v>87</v>
      </c>
      <c r="H128" s="87" t="s">
        <v>224</v>
      </c>
      <c r="I128" s="106"/>
      <c r="J128" s="210">
        <f>J129</f>
        <v>886.6</v>
      </c>
      <c r="K128" s="413">
        <f>K129</f>
        <v>232.4</v>
      </c>
      <c r="L128" s="414">
        <f>L129</f>
        <v>26.212497180239115</v>
      </c>
    </row>
    <row r="129" spans="2:12" ht="24">
      <c r="B129" s="90" t="s">
        <v>98</v>
      </c>
      <c r="C129" s="8">
        <v>871</v>
      </c>
      <c r="D129" s="96" t="s">
        <v>65</v>
      </c>
      <c r="E129" s="96" t="s">
        <v>61</v>
      </c>
      <c r="F129" s="85" t="s">
        <v>65</v>
      </c>
      <c r="G129" s="86" t="s">
        <v>87</v>
      </c>
      <c r="H129" s="87" t="s">
        <v>224</v>
      </c>
      <c r="I129" s="106">
        <v>240</v>
      </c>
      <c r="J129" s="211">
        <v>886.6</v>
      </c>
      <c r="K129" s="398">
        <v>232.4</v>
      </c>
      <c r="L129" s="412">
        <f>K129/J129*100</f>
        <v>26.212497180239115</v>
      </c>
    </row>
    <row r="130" spans="2:12" ht="33.75">
      <c r="B130" s="114" t="s">
        <v>136</v>
      </c>
      <c r="C130" s="64">
        <v>871</v>
      </c>
      <c r="D130" s="83" t="s">
        <v>65</v>
      </c>
      <c r="E130" s="84" t="s">
        <v>61</v>
      </c>
      <c r="F130" s="85" t="s">
        <v>65</v>
      </c>
      <c r="G130" s="86" t="s">
        <v>87</v>
      </c>
      <c r="H130" s="87" t="s">
        <v>225</v>
      </c>
      <c r="I130" s="115"/>
      <c r="J130" s="210">
        <f>J131</f>
        <v>350</v>
      </c>
      <c r="K130" s="413">
        <f>K131</f>
        <v>166.2</v>
      </c>
      <c r="L130" s="414">
        <f>K130/J130*100</f>
        <v>47.48571428571428</v>
      </c>
    </row>
    <row r="131" spans="2:12" ht="24">
      <c r="B131" s="90" t="s">
        <v>98</v>
      </c>
      <c r="C131" s="62">
        <v>871</v>
      </c>
      <c r="D131" s="83" t="s">
        <v>65</v>
      </c>
      <c r="E131" s="84" t="s">
        <v>61</v>
      </c>
      <c r="F131" s="85" t="s">
        <v>65</v>
      </c>
      <c r="G131" s="86" t="s">
        <v>87</v>
      </c>
      <c r="H131" s="87" t="s">
        <v>225</v>
      </c>
      <c r="I131" s="115">
        <v>240</v>
      </c>
      <c r="J131" s="211">
        <v>350</v>
      </c>
      <c r="K131" s="398">
        <v>166.2</v>
      </c>
      <c r="L131" s="412">
        <f>K131/J131*100</f>
        <v>47.48571428571428</v>
      </c>
    </row>
    <row r="132" spans="2:12" ht="40.5">
      <c r="B132" s="116" t="s">
        <v>137</v>
      </c>
      <c r="C132" s="10">
        <v>871</v>
      </c>
      <c r="D132" s="83" t="s">
        <v>65</v>
      </c>
      <c r="E132" s="84" t="s">
        <v>61</v>
      </c>
      <c r="F132" s="85" t="s">
        <v>65</v>
      </c>
      <c r="G132" s="86" t="s">
        <v>211</v>
      </c>
      <c r="H132" s="87"/>
      <c r="I132" s="115"/>
      <c r="J132" s="210">
        <f>J133+J135+J137+J141+J139</f>
        <v>1523.6</v>
      </c>
      <c r="K132" s="413">
        <f>K133+K135+K137+K139+K141</f>
        <v>121.8</v>
      </c>
      <c r="L132" s="414">
        <f>K132/J132*100</f>
        <v>7.994224205828301</v>
      </c>
    </row>
    <row r="133" spans="2:12" ht="30.75" customHeight="1">
      <c r="B133" s="117" t="s">
        <v>138</v>
      </c>
      <c r="C133" s="8">
        <v>871</v>
      </c>
      <c r="D133" s="83" t="s">
        <v>65</v>
      </c>
      <c r="E133" s="84" t="s">
        <v>61</v>
      </c>
      <c r="F133" s="85" t="s">
        <v>65</v>
      </c>
      <c r="G133" s="86" t="s">
        <v>211</v>
      </c>
      <c r="H133" s="87" t="s">
        <v>226</v>
      </c>
      <c r="I133" s="115"/>
      <c r="J133" s="211">
        <f>J134</f>
        <v>200</v>
      </c>
      <c r="K133" s="398">
        <v>0</v>
      </c>
      <c r="L133" s="412">
        <v>0</v>
      </c>
    </row>
    <row r="134" spans="2:12" ht="24">
      <c r="B134" s="163" t="s">
        <v>98</v>
      </c>
      <c r="C134" s="8">
        <v>871</v>
      </c>
      <c r="D134" s="83" t="s">
        <v>65</v>
      </c>
      <c r="E134" s="84" t="s">
        <v>61</v>
      </c>
      <c r="F134" s="85" t="s">
        <v>65</v>
      </c>
      <c r="G134" s="86" t="s">
        <v>211</v>
      </c>
      <c r="H134" s="87" t="s">
        <v>226</v>
      </c>
      <c r="I134" s="115">
        <v>240</v>
      </c>
      <c r="J134" s="211">
        <v>200</v>
      </c>
      <c r="K134" s="398">
        <v>0</v>
      </c>
      <c r="L134" s="412">
        <v>0</v>
      </c>
    </row>
    <row r="135" spans="2:12" ht="33.75">
      <c r="B135" s="117" t="s">
        <v>139</v>
      </c>
      <c r="C135" s="25">
        <v>871</v>
      </c>
      <c r="D135" s="83" t="s">
        <v>65</v>
      </c>
      <c r="E135" s="84" t="s">
        <v>61</v>
      </c>
      <c r="F135" s="85" t="s">
        <v>65</v>
      </c>
      <c r="G135" s="86" t="s">
        <v>211</v>
      </c>
      <c r="H135" s="87" t="s">
        <v>227</v>
      </c>
      <c r="I135" s="94"/>
      <c r="J135" s="211">
        <f>J136</f>
        <v>800</v>
      </c>
      <c r="K135" s="398">
        <f>K136</f>
        <v>121.8</v>
      </c>
      <c r="L135" s="412">
        <f>L136</f>
        <v>15.225</v>
      </c>
    </row>
    <row r="136" spans="2:12" ht="24">
      <c r="B136" s="163" t="s">
        <v>98</v>
      </c>
      <c r="C136" s="8">
        <v>871</v>
      </c>
      <c r="D136" s="83" t="s">
        <v>65</v>
      </c>
      <c r="E136" s="84" t="s">
        <v>61</v>
      </c>
      <c r="F136" s="85" t="s">
        <v>65</v>
      </c>
      <c r="G136" s="86" t="s">
        <v>211</v>
      </c>
      <c r="H136" s="87" t="s">
        <v>227</v>
      </c>
      <c r="I136" s="94" t="s">
        <v>97</v>
      </c>
      <c r="J136" s="211">
        <v>800</v>
      </c>
      <c r="K136" s="398">
        <v>121.8</v>
      </c>
      <c r="L136" s="412">
        <f>K136/J136*100</f>
        <v>15.225</v>
      </c>
    </row>
    <row r="137" spans="2:12" ht="33.75">
      <c r="B137" s="117" t="s">
        <v>140</v>
      </c>
      <c r="C137" s="8">
        <v>871</v>
      </c>
      <c r="D137" s="83" t="s">
        <v>65</v>
      </c>
      <c r="E137" s="84" t="s">
        <v>61</v>
      </c>
      <c r="F137" s="85" t="s">
        <v>65</v>
      </c>
      <c r="G137" s="86" t="s">
        <v>211</v>
      </c>
      <c r="H137" s="87" t="s">
        <v>228</v>
      </c>
      <c r="I137" s="94"/>
      <c r="J137" s="211">
        <f>J138</f>
        <v>200</v>
      </c>
      <c r="K137" s="398">
        <v>0</v>
      </c>
      <c r="L137" s="412">
        <v>0</v>
      </c>
    </row>
    <row r="138" spans="2:12" ht="24">
      <c r="B138" s="163" t="s">
        <v>98</v>
      </c>
      <c r="C138" s="8">
        <v>871</v>
      </c>
      <c r="D138" s="83" t="s">
        <v>65</v>
      </c>
      <c r="E138" s="84" t="s">
        <v>61</v>
      </c>
      <c r="F138" s="85" t="s">
        <v>65</v>
      </c>
      <c r="G138" s="86" t="s">
        <v>211</v>
      </c>
      <c r="H138" s="87" t="s">
        <v>228</v>
      </c>
      <c r="I138" s="94" t="s">
        <v>97</v>
      </c>
      <c r="J138" s="211">
        <v>200</v>
      </c>
      <c r="K138" s="398">
        <v>0</v>
      </c>
      <c r="L138" s="412">
        <v>0</v>
      </c>
    </row>
    <row r="139" spans="2:12" ht="48">
      <c r="B139" s="163" t="s">
        <v>274</v>
      </c>
      <c r="C139" s="8" t="s">
        <v>73</v>
      </c>
      <c r="D139" s="83" t="s">
        <v>65</v>
      </c>
      <c r="E139" s="84" t="s">
        <v>61</v>
      </c>
      <c r="F139" s="85" t="s">
        <v>65</v>
      </c>
      <c r="G139" s="86" t="s">
        <v>211</v>
      </c>
      <c r="H139" s="87" t="s">
        <v>275</v>
      </c>
      <c r="I139" s="94"/>
      <c r="J139" s="211">
        <f>J140</f>
        <v>110</v>
      </c>
      <c r="K139" s="398">
        <v>0</v>
      </c>
      <c r="L139" s="412">
        <v>0</v>
      </c>
    </row>
    <row r="140" spans="2:12" ht="24">
      <c r="B140" s="163" t="s">
        <v>98</v>
      </c>
      <c r="C140" s="8" t="s">
        <v>73</v>
      </c>
      <c r="D140" s="83" t="s">
        <v>65</v>
      </c>
      <c r="E140" s="84" t="s">
        <v>61</v>
      </c>
      <c r="F140" s="85" t="s">
        <v>65</v>
      </c>
      <c r="G140" s="86" t="s">
        <v>211</v>
      </c>
      <c r="H140" s="87" t="s">
        <v>275</v>
      </c>
      <c r="I140" s="94" t="s">
        <v>97</v>
      </c>
      <c r="J140" s="211">
        <v>110</v>
      </c>
      <c r="K140" s="398"/>
      <c r="L140" s="412">
        <v>0</v>
      </c>
    </row>
    <row r="141" spans="2:12" ht="27.75" customHeight="1">
      <c r="B141" s="90" t="s">
        <v>253</v>
      </c>
      <c r="C141" s="252" t="s">
        <v>73</v>
      </c>
      <c r="D141" s="83" t="s">
        <v>65</v>
      </c>
      <c r="E141" s="84" t="s">
        <v>61</v>
      </c>
      <c r="F141" s="85" t="s">
        <v>65</v>
      </c>
      <c r="G141" s="86" t="s">
        <v>211</v>
      </c>
      <c r="H141" s="87" t="s">
        <v>229</v>
      </c>
      <c r="I141" s="94"/>
      <c r="J141" s="210">
        <f>J142</f>
        <v>213.6</v>
      </c>
      <c r="K141" s="398">
        <v>0</v>
      </c>
      <c r="L141" s="412">
        <v>0</v>
      </c>
    </row>
    <row r="142" spans="2:12" ht="12.75" customHeight="1">
      <c r="B142" s="201" t="s">
        <v>174</v>
      </c>
      <c r="C142" s="252" t="s">
        <v>73</v>
      </c>
      <c r="D142" s="83" t="s">
        <v>65</v>
      </c>
      <c r="E142" s="84" t="s">
        <v>61</v>
      </c>
      <c r="F142" s="85" t="s">
        <v>65</v>
      </c>
      <c r="G142" s="86" t="s">
        <v>211</v>
      </c>
      <c r="H142" s="87" t="s">
        <v>229</v>
      </c>
      <c r="I142" s="94" t="s">
        <v>97</v>
      </c>
      <c r="J142" s="211">
        <v>213.6</v>
      </c>
      <c r="K142" s="398">
        <v>0</v>
      </c>
      <c r="L142" s="412">
        <v>0</v>
      </c>
    </row>
    <row r="143" spans="2:12" ht="37.5" customHeight="1">
      <c r="B143" s="345" t="s">
        <v>280</v>
      </c>
      <c r="C143" s="67" t="s">
        <v>73</v>
      </c>
      <c r="D143" s="75" t="s">
        <v>65</v>
      </c>
      <c r="E143" s="76" t="s">
        <v>61</v>
      </c>
      <c r="F143" s="77" t="s">
        <v>68</v>
      </c>
      <c r="G143" s="78"/>
      <c r="H143" s="79"/>
      <c r="I143" s="80"/>
      <c r="J143" s="210">
        <f aca="true" t="shared" si="4" ref="J143:K145">J144</f>
        <v>70</v>
      </c>
      <c r="K143" s="413">
        <f t="shared" si="4"/>
        <v>36.8</v>
      </c>
      <c r="L143" s="414">
        <f>K143/J143*100</f>
        <v>52.57142857142857</v>
      </c>
    </row>
    <row r="144" spans="2:12" ht="27.75" customHeight="1">
      <c r="B144" s="201" t="s">
        <v>281</v>
      </c>
      <c r="C144" s="252" t="s">
        <v>73</v>
      </c>
      <c r="D144" s="83" t="s">
        <v>65</v>
      </c>
      <c r="E144" s="84" t="s">
        <v>61</v>
      </c>
      <c r="F144" s="85" t="s">
        <v>68</v>
      </c>
      <c r="G144" s="86" t="s">
        <v>180</v>
      </c>
      <c r="H144" s="87"/>
      <c r="I144" s="94"/>
      <c r="J144" s="211">
        <f t="shared" si="4"/>
        <v>70</v>
      </c>
      <c r="K144" s="398">
        <f t="shared" si="4"/>
        <v>36.8</v>
      </c>
      <c r="L144" s="412">
        <f>L145</f>
        <v>52.57142857142857</v>
      </c>
    </row>
    <row r="145" spans="2:12" ht="23.25" customHeight="1">
      <c r="B145" s="201" t="s">
        <v>282</v>
      </c>
      <c r="C145" s="252" t="s">
        <v>73</v>
      </c>
      <c r="D145" s="83" t="s">
        <v>65</v>
      </c>
      <c r="E145" s="84" t="s">
        <v>61</v>
      </c>
      <c r="F145" s="85" t="s">
        <v>68</v>
      </c>
      <c r="G145" s="86" t="s">
        <v>180</v>
      </c>
      <c r="H145" s="87" t="s">
        <v>285</v>
      </c>
      <c r="I145" s="94"/>
      <c r="J145" s="211">
        <f t="shared" si="4"/>
        <v>70</v>
      </c>
      <c r="K145" s="398">
        <f t="shared" si="4"/>
        <v>36.8</v>
      </c>
      <c r="L145" s="412">
        <f>L146</f>
        <v>52.57142857142857</v>
      </c>
    </row>
    <row r="146" spans="2:12" ht="24.75" customHeight="1">
      <c r="B146" s="163" t="s">
        <v>98</v>
      </c>
      <c r="C146" s="252" t="s">
        <v>73</v>
      </c>
      <c r="D146" s="83" t="s">
        <v>65</v>
      </c>
      <c r="E146" s="84" t="s">
        <v>61</v>
      </c>
      <c r="F146" s="85" t="s">
        <v>68</v>
      </c>
      <c r="G146" s="86" t="s">
        <v>180</v>
      </c>
      <c r="H146" s="87" t="s">
        <v>285</v>
      </c>
      <c r="I146" s="94" t="s">
        <v>97</v>
      </c>
      <c r="J146" s="211">
        <v>70</v>
      </c>
      <c r="K146" s="398">
        <v>36.8</v>
      </c>
      <c r="L146" s="412">
        <f>K146/J146*100</f>
        <v>52.57142857142857</v>
      </c>
    </row>
    <row r="147" spans="2:12" ht="38.25" customHeight="1">
      <c r="B147" s="345" t="s">
        <v>283</v>
      </c>
      <c r="C147" s="67" t="s">
        <v>73</v>
      </c>
      <c r="D147" s="75" t="s">
        <v>65</v>
      </c>
      <c r="E147" s="76" t="s">
        <v>61</v>
      </c>
      <c r="F147" s="77" t="s">
        <v>80</v>
      </c>
      <c r="G147" s="78"/>
      <c r="H147" s="79"/>
      <c r="I147" s="80"/>
      <c r="J147" s="210">
        <f>J148</f>
        <v>70</v>
      </c>
      <c r="K147" s="413">
        <v>0</v>
      </c>
      <c r="L147" s="414">
        <v>0</v>
      </c>
    </row>
    <row r="148" spans="2:12" ht="26.25" customHeight="1">
      <c r="B148" s="201" t="s">
        <v>292</v>
      </c>
      <c r="C148" s="252" t="s">
        <v>73</v>
      </c>
      <c r="D148" s="83" t="s">
        <v>65</v>
      </c>
      <c r="E148" s="84" t="s">
        <v>61</v>
      </c>
      <c r="F148" s="85" t="s">
        <v>80</v>
      </c>
      <c r="G148" s="86" t="s">
        <v>180</v>
      </c>
      <c r="H148" s="87" t="s">
        <v>284</v>
      </c>
      <c r="I148" s="94"/>
      <c r="J148" s="211">
        <f>J149</f>
        <v>70</v>
      </c>
      <c r="K148" s="398">
        <v>0</v>
      </c>
      <c r="L148" s="412">
        <v>0</v>
      </c>
    </row>
    <row r="149" spans="2:12" ht="24.75" customHeight="1">
      <c r="B149" s="163" t="s">
        <v>98</v>
      </c>
      <c r="C149" s="252" t="s">
        <v>73</v>
      </c>
      <c r="D149" s="83" t="s">
        <v>65</v>
      </c>
      <c r="E149" s="84" t="s">
        <v>61</v>
      </c>
      <c r="F149" s="85" t="s">
        <v>80</v>
      </c>
      <c r="G149" s="86" t="s">
        <v>180</v>
      </c>
      <c r="H149" s="87" t="s">
        <v>284</v>
      </c>
      <c r="I149" s="94" t="s">
        <v>97</v>
      </c>
      <c r="J149" s="211">
        <v>70</v>
      </c>
      <c r="K149" s="398">
        <v>0</v>
      </c>
      <c r="L149" s="412">
        <v>0</v>
      </c>
    </row>
    <row r="150" spans="2:12" ht="12.75" customHeight="1">
      <c r="B150" s="131" t="s">
        <v>50</v>
      </c>
      <c r="C150" s="253" t="s">
        <v>73</v>
      </c>
      <c r="D150" s="131" t="s">
        <v>67</v>
      </c>
      <c r="E150" s="132"/>
      <c r="F150" s="133"/>
      <c r="G150" s="134"/>
      <c r="H150" s="142"/>
      <c r="I150" s="134"/>
      <c r="J150" s="221">
        <f>J151</f>
        <v>16.5</v>
      </c>
      <c r="K150" s="413">
        <v>0</v>
      </c>
      <c r="L150" s="414">
        <v>0</v>
      </c>
    </row>
    <row r="151" spans="2:12" ht="26.25" customHeight="1">
      <c r="B151" s="101" t="s">
        <v>84</v>
      </c>
      <c r="C151" s="67" t="s">
        <v>73</v>
      </c>
      <c r="D151" s="101" t="s">
        <v>67</v>
      </c>
      <c r="E151" s="102" t="s">
        <v>65</v>
      </c>
      <c r="F151" s="118"/>
      <c r="G151" s="94"/>
      <c r="H151" s="87"/>
      <c r="I151" s="94"/>
      <c r="J151" s="210">
        <f>J152</f>
        <v>16.5</v>
      </c>
      <c r="K151" s="413">
        <v>0</v>
      </c>
      <c r="L151" s="414">
        <v>0</v>
      </c>
    </row>
    <row r="152" spans="2:12" ht="17.25" customHeight="1">
      <c r="B152" s="74" t="s">
        <v>39</v>
      </c>
      <c r="C152" s="44">
        <v>871</v>
      </c>
      <c r="D152" s="92" t="s">
        <v>67</v>
      </c>
      <c r="E152" s="92" t="s">
        <v>65</v>
      </c>
      <c r="F152" s="77" t="s">
        <v>149</v>
      </c>
      <c r="G152" s="78"/>
      <c r="H152" s="79"/>
      <c r="I152" s="120"/>
      <c r="J152" s="210">
        <f>J153</f>
        <v>16.5</v>
      </c>
      <c r="K152" s="413">
        <v>0</v>
      </c>
      <c r="L152" s="414">
        <v>0</v>
      </c>
    </row>
    <row r="153" spans="2:12" ht="51">
      <c r="B153" s="74" t="s">
        <v>141</v>
      </c>
      <c r="C153" s="62">
        <v>871</v>
      </c>
      <c r="D153" s="92" t="s">
        <v>67</v>
      </c>
      <c r="E153" s="92" t="s">
        <v>65</v>
      </c>
      <c r="F153" s="77" t="s">
        <v>149</v>
      </c>
      <c r="G153" s="78"/>
      <c r="H153" s="79"/>
      <c r="I153" s="120"/>
      <c r="J153" s="210">
        <f>J156</f>
        <v>16.5</v>
      </c>
      <c r="K153" s="413">
        <v>0</v>
      </c>
      <c r="L153" s="414">
        <v>0</v>
      </c>
    </row>
    <row r="154" spans="2:12" ht="51">
      <c r="B154" s="149" t="s">
        <v>1</v>
      </c>
      <c r="C154" s="10">
        <v>871</v>
      </c>
      <c r="D154" s="92" t="s">
        <v>67</v>
      </c>
      <c r="E154" s="92" t="s">
        <v>65</v>
      </c>
      <c r="F154" s="77" t="s">
        <v>149</v>
      </c>
      <c r="G154" s="78" t="s">
        <v>180</v>
      </c>
      <c r="H154" s="79"/>
      <c r="I154" s="120"/>
      <c r="J154" s="210">
        <f>J155</f>
        <v>16.5</v>
      </c>
      <c r="K154" s="413">
        <v>0</v>
      </c>
      <c r="L154" s="414">
        <v>0</v>
      </c>
    </row>
    <row r="155" spans="2:12" ht="12.75">
      <c r="B155" s="168" t="s">
        <v>175</v>
      </c>
      <c r="C155" s="64">
        <v>871</v>
      </c>
      <c r="D155" s="96" t="s">
        <v>67</v>
      </c>
      <c r="E155" s="96" t="s">
        <v>65</v>
      </c>
      <c r="F155" s="85" t="s">
        <v>149</v>
      </c>
      <c r="G155" s="86" t="s">
        <v>180</v>
      </c>
      <c r="H155" s="87" t="s">
        <v>203</v>
      </c>
      <c r="I155" s="121"/>
      <c r="J155" s="211">
        <f>J156</f>
        <v>16.5</v>
      </c>
      <c r="K155" s="398">
        <v>0</v>
      </c>
      <c r="L155" s="412">
        <v>0</v>
      </c>
    </row>
    <row r="156" spans="2:12" ht="24">
      <c r="B156" s="90" t="s">
        <v>98</v>
      </c>
      <c r="C156" s="8">
        <v>871</v>
      </c>
      <c r="D156" s="96" t="s">
        <v>67</v>
      </c>
      <c r="E156" s="96" t="s">
        <v>65</v>
      </c>
      <c r="F156" s="85" t="s">
        <v>149</v>
      </c>
      <c r="G156" s="86" t="s">
        <v>180</v>
      </c>
      <c r="H156" s="87" t="s">
        <v>203</v>
      </c>
      <c r="I156" s="106">
        <v>240</v>
      </c>
      <c r="J156" s="211">
        <v>16.5</v>
      </c>
      <c r="K156" s="398">
        <v>0</v>
      </c>
      <c r="L156" s="412">
        <v>0</v>
      </c>
    </row>
    <row r="157" spans="2:12" ht="14.25">
      <c r="B157" s="131" t="s">
        <v>51</v>
      </c>
      <c r="C157" s="251">
        <v>871</v>
      </c>
      <c r="D157" s="131" t="s">
        <v>68</v>
      </c>
      <c r="E157" s="132"/>
      <c r="F157" s="133"/>
      <c r="G157" s="134"/>
      <c r="H157" s="142"/>
      <c r="I157" s="134"/>
      <c r="J157" s="221">
        <f aca="true" t="shared" si="5" ref="J157:L158">J158</f>
        <v>4103.8</v>
      </c>
      <c r="K157" s="413">
        <f t="shared" si="5"/>
        <v>1119.6</v>
      </c>
      <c r="L157" s="414">
        <f t="shared" si="5"/>
        <v>27.282031288074464</v>
      </c>
    </row>
    <row r="158" spans="2:12" ht="12.75">
      <c r="B158" s="101" t="s">
        <v>69</v>
      </c>
      <c r="C158" s="62">
        <v>871</v>
      </c>
      <c r="D158" s="101" t="s">
        <v>68</v>
      </c>
      <c r="E158" s="102" t="s">
        <v>60</v>
      </c>
      <c r="F158" s="118"/>
      <c r="G158" s="94"/>
      <c r="H158" s="87"/>
      <c r="I158" s="94"/>
      <c r="J158" s="210">
        <f t="shared" si="5"/>
        <v>4103.8</v>
      </c>
      <c r="K158" s="413">
        <f t="shared" si="5"/>
        <v>1119.6</v>
      </c>
      <c r="L158" s="414">
        <f t="shared" si="5"/>
        <v>27.282031288074464</v>
      </c>
    </row>
    <row r="159" spans="2:12" ht="38.25">
      <c r="B159" s="144" t="s">
        <v>176</v>
      </c>
      <c r="C159" s="62">
        <v>871</v>
      </c>
      <c r="D159" s="75" t="s">
        <v>68</v>
      </c>
      <c r="E159" s="76" t="s">
        <v>60</v>
      </c>
      <c r="F159" s="77" t="s">
        <v>67</v>
      </c>
      <c r="G159" s="78"/>
      <c r="H159" s="79"/>
      <c r="I159" s="80"/>
      <c r="J159" s="209">
        <f>J160+J171</f>
        <v>4103.8</v>
      </c>
      <c r="K159" s="413">
        <f>K160+K171</f>
        <v>1119.6</v>
      </c>
      <c r="L159" s="414">
        <f aca="true" t="shared" si="6" ref="L159:L164">K159/J159*100</f>
        <v>27.282031288074464</v>
      </c>
    </row>
    <row r="160" spans="2:12" ht="25.5">
      <c r="B160" s="149" t="s">
        <v>177</v>
      </c>
      <c r="C160" s="62">
        <v>871</v>
      </c>
      <c r="D160" s="92" t="s">
        <v>68</v>
      </c>
      <c r="E160" s="92" t="s">
        <v>60</v>
      </c>
      <c r="F160" s="77" t="s">
        <v>67</v>
      </c>
      <c r="G160" s="78" t="s">
        <v>180</v>
      </c>
      <c r="H160" s="79"/>
      <c r="I160" s="120"/>
      <c r="J160" s="210">
        <f>J161+J165+J167</f>
        <v>3870.2</v>
      </c>
      <c r="K160" s="413">
        <f>K161+K165+K167</f>
        <v>1081.1</v>
      </c>
      <c r="L160" s="414">
        <f t="shared" si="6"/>
        <v>27.933956901452124</v>
      </c>
    </row>
    <row r="161" spans="2:12" ht="27">
      <c r="B161" s="171" t="s">
        <v>178</v>
      </c>
      <c r="C161" s="22">
        <v>871</v>
      </c>
      <c r="D161" s="96" t="s">
        <v>68</v>
      </c>
      <c r="E161" s="96" t="s">
        <v>60</v>
      </c>
      <c r="F161" s="85" t="s">
        <v>67</v>
      </c>
      <c r="G161" s="86" t="s">
        <v>180</v>
      </c>
      <c r="H161" s="87" t="s">
        <v>230</v>
      </c>
      <c r="I161" s="121"/>
      <c r="J161" s="211">
        <f>J162+J163+J164</f>
        <v>3720.2</v>
      </c>
      <c r="K161" s="398">
        <f>K162+K163+K164</f>
        <v>1072</v>
      </c>
      <c r="L161" s="412">
        <f t="shared" si="6"/>
        <v>28.815655072307944</v>
      </c>
    </row>
    <row r="162" spans="2:12" ht="12.75">
      <c r="B162" s="145" t="s">
        <v>179</v>
      </c>
      <c r="C162" s="22">
        <v>871</v>
      </c>
      <c r="D162" s="96" t="s">
        <v>68</v>
      </c>
      <c r="E162" s="96" t="s">
        <v>60</v>
      </c>
      <c r="F162" s="85" t="s">
        <v>67</v>
      </c>
      <c r="G162" s="86" t="s">
        <v>180</v>
      </c>
      <c r="H162" s="87" t="s">
        <v>230</v>
      </c>
      <c r="I162" s="121" t="s">
        <v>106</v>
      </c>
      <c r="J162" s="211">
        <v>1656</v>
      </c>
      <c r="K162" s="398">
        <v>420</v>
      </c>
      <c r="L162" s="412">
        <f t="shared" si="6"/>
        <v>25.36231884057971</v>
      </c>
    </row>
    <row r="163" spans="2:12" ht="24">
      <c r="B163" s="90" t="s">
        <v>98</v>
      </c>
      <c r="C163" s="22">
        <v>871</v>
      </c>
      <c r="D163" s="96" t="s">
        <v>68</v>
      </c>
      <c r="E163" s="96" t="s">
        <v>60</v>
      </c>
      <c r="F163" s="85" t="s">
        <v>67</v>
      </c>
      <c r="G163" s="86" t="s">
        <v>180</v>
      </c>
      <c r="H163" s="87" t="s">
        <v>230</v>
      </c>
      <c r="I163" s="121" t="s">
        <v>97</v>
      </c>
      <c r="J163" s="211">
        <v>1943.2</v>
      </c>
      <c r="K163" s="398">
        <v>533.7</v>
      </c>
      <c r="L163" s="412">
        <f t="shared" si="6"/>
        <v>27.465006175380818</v>
      </c>
    </row>
    <row r="164" spans="2:12" ht="12.75">
      <c r="B164" s="90" t="s">
        <v>99</v>
      </c>
      <c r="C164" s="22">
        <v>871</v>
      </c>
      <c r="D164" s="96" t="s">
        <v>68</v>
      </c>
      <c r="E164" s="96" t="s">
        <v>60</v>
      </c>
      <c r="F164" s="85" t="s">
        <v>67</v>
      </c>
      <c r="G164" s="86" t="s">
        <v>180</v>
      </c>
      <c r="H164" s="87" t="s">
        <v>230</v>
      </c>
      <c r="I164" s="106">
        <v>850</v>
      </c>
      <c r="J164" s="211">
        <v>121</v>
      </c>
      <c r="K164" s="398">
        <v>118.3</v>
      </c>
      <c r="L164" s="412">
        <f t="shared" si="6"/>
        <v>97.76859504132231</v>
      </c>
    </row>
    <row r="165" spans="2:12" ht="27.75" customHeight="1">
      <c r="B165" s="90" t="s">
        <v>254</v>
      </c>
      <c r="C165" s="25">
        <v>871</v>
      </c>
      <c r="D165" s="96" t="s">
        <v>68</v>
      </c>
      <c r="E165" s="170" t="s">
        <v>60</v>
      </c>
      <c r="F165" s="85" t="s">
        <v>67</v>
      </c>
      <c r="G165" s="86" t="s">
        <v>180</v>
      </c>
      <c r="H165" s="87" t="s">
        <v>226</v>
      </c>
      <c r="I165" s="115"/>
      <c r="J165" s="225">
        <f>J166</f>
        <v>50</v>
      </c>
      <c r="K165" s="398">
        <v>0</v>
      </c>
      <c r="L165" s="412">
        <v>0</v>
      </c>
    </row>
    <row r="166" spans="2:12" ht="22.5" customHeight="1">
      <c r="B166" s="90" t="s">
        <v>98</v>
      </c>
      <c r="C166" s="22">
        <v>871</v>
      </c>
      <c r="D166" s="96" t="s">
        <v>68</v>
      </c>
      <c r="E166" s="170" t="s">
        <v>60</v>
      </c>
      <c r="F166" s="85" t="s">
        <v>67</v>
      </c>
      <c r="G166" s="86" t="s">
        <v>180</v>
      </c>
      <c r="H166" s="87" t="s">
        <v>226</v>
      </c>
      <c r="I166" s="115">
        <v>240</v>
      </c>
      <c r="J166" s="225">
        <v>50</v>
      </c>
      <c r="K166" s="398">
        <v>0</v>
      </c>
      <c r="L166" s="412">
        <v>0</v>
      </c>
    </row>
    <row r="167" spans="2:12" ht="12.75">
      <c r="B167" s="90" t="s">
        <v>255</v>
      </c>
      <c r="C167" s="64">
        <v>871</v>
      </c>
      <c r="D167" s="96" t="s">
        <v>68</v>
      </c>
      <c r="E167" s="170" t="s">
        <v>60</v>
      </c>
      <c r="F167" s="85" t="s">
        <v>67</v>
      </c>
      <c r="G167" s="86" t="s">
        <v>180</v>
      </c>
      <c r="H167" s="87" t="s">
        <v>231</v>
      </c>
      <c r="I167" s="115"/>
      <c r="J167" s="225">
        <v>100</v>
      </c>
      <c r="K167" s="398">
        <f>K168</f>
        <v>9.1</v>
      </c>
      <c r="L167" s="412">
        <f>L168</f>
        <v>9.1</v>
      </c>
    </row>
    <row r="168" spans="2:12" ht="24">
      <c r="B168" s="90" t="s">
        <v>98</v>
      </c>
      <c r="C168" s="22">
        <v>871</v>
      </c>
      <c r="D168" s="96" t="s">
        <v>68</v>
      </c>
      <c r="E168" s="170" t="s">
        <v>60</v>
      </c>
      <c r="F168" s="85" t="s">
        <v>67</v>
      </c>
      <c r="G168" s="86" t="s">
        <v>180</v>
      </c>
      <c r="H168" s="87" t="s">
        <v>231</v>
      </c>
      <c r="I168" s="115">
        <v>240</v>
      </c>
      <c r="J168" s="225">
        <v>100</v>
      </c>
      <c r="K168" s="398">
        <v>9.1</v>
      </c>
      <c r="L168" s="412">
        <f>K168/J168*100</f>
        <v>9.1</v>
      </c>
    </row>
    <row r="169" spans="2:12" ht="12.75">
      <c r="B169" s="346" t="s">
        <v>286</v>
      </c>
      <c r="C169" s="22" t="s">
        <v>73</v>
      </c>
      <c r="D169" s="96" t="s">
        <v>68</v>
      </c>
      <c r="E169" s="170" t="s">
        <v>60</v>
      </c>
      <c r="F169" s="85" t="s">
        <v>67</v>
      </c>
      <c r="G169" s="86" t="s">
        <v>180</v>
      </c>
      <c r="H169" s="87" t="s">
        <v>231</v>
      </c>
      <c r="I169" s="115"/>
      <c r="J169" s="225">
        <f>J170</f>
        <v>0</v>
      </c>
      <c r="K169" s="398">
        <v>0</v>
      </c>
      <c r="L169" s="412">
        <v>0</v>
      </c>
    </row>
    <row r="170" spans="2:12" ht="24">
      <c r="B170" s="90" t="s">
        <v>98</v>
      </c>
      <c r="C170" s="22" t="s">
        <v>73</v>
      </c>
      <c r="D170" s="96" t="s">
        <v>68</v>
      </c>
      <c r="E170" s="170" t="s">
        <v>60</v>
      </c>
      <c r="F170" s="85" t="s">
        <v>67</v>
      </c>
      <c r="G170" s="86" t="s">
        <v>180</v>
      </c>
      <c r="H170" s="87" t="s">
        <v>287</v>
      </c>
      <c r="I170" s="115">
        <v>240</v>
      </c>
      <c r="J170" s="225">
        <v>0</v>
      </c>
      <c r="K170" s="398">
        <v>0</v>
      </c>
      <c r="L170" s="412">
        <v>0</v>
      </c>
    </row>
    <row r="171" spans="2:12" ht="46.5" customHeight="1">
      <c r="B171" s="241" t="s">
        <v>256</v>
      </c>
      <c r="C171" s="69" t="s">
        <v>73</v>
      </c>
      <c r="D171" s="92" t="s">
        <v>68</v>
      </c>
      <c r="E171" s="242" t="s">
        <v>60</v>
      </c>
      <c r="F171" s="77" t="s">
        <v>67</v>
      </c>
      <c r="G171" s="78" t="s">
        <v>87</v>
      </c>
      <c r="H171" s="79"/>
      <c r="I171" s="240"/>
      <c r="J171" s="210">
        <f aca="true" t="shared" si="7" ref="J171:L172">J172</f>
        <v>233.6</v>
      </c>
      <c r="K171" s="413">
        <f t="shared" si="7"/>
        <v>38.5</v>
      </c>
      <c r="L171" s="414">
        <f t="shared" si="7"/>
        <v>16.481164383561644</v>
      </c>
    </row>
    <row r="172" spans="2:12" ht="60">
      <c r="B172" s="335" t="s">
        <v>257</v>
      </c>
      <c r="C172" s="202" t="s">
        <v>73</v>
      </c>
      <c r="D172" s="96" t="s">
        <v>68</v>
      </c>
      <c r="E172" s="170" t="s">
        <v>60</v>
      </c>
      <c r="F172" s="85" t="s">
        <v>67</v>
      </c>
      <c r="G172" s="86" t="s">
        <v>87</v>
      </c>
      <c r="H172" s="87" t="s">
        <v>181</v>
      </c>
      <c r="I172" s="115"/>
      <c r="J172" s="226">
        <f t="shared" si="7"/>
        <v>233.6</v>
      </c>
      <c r="K172" s="398">
        <f t="shared" si="7"/>
        <v>38.5</v>
      </c>
      <c r="L172" s="412">
        <f t="shared" si="7"/>
        <v>16.481164383561644</v>
      </c>
    </row>
    <row r="173" spans="2:12" ht="12.75">
      <c r="B173" s="145" t="s">
        <v>179</v>
      </c>
      <c r="C173" s="202" t="s">
        <v>73</v>
      </c>
      <c r="D173" s="96" t="s">
        <v>68</v>
      </c>
      <c r="E173" s="170" t="s">
        <v>60</v>
      </c>
      <c r="F173" s="85" t="s">
        <v>67</v>
      </c>
      <c r="G173" s="86" t="s">
        <v>87</v>
      </c>
      <c r="H173" s="87" t="s">
        <v>181</v>
      </c>
      <c r="I173" s="115">
        <v>100</v>
      </c>
      <c r="J173" s="226">
        <v>233.6</v>
      </c>
      <c r="K173" s="398">
        <v>38.5</v>
      </c>
      <c r="L173" s="412">
        <f>K173/J173*100</f>
        <v>16.481164383561644</v>
      </c>
    </row>
    <row r="174" spans="2:12" ht="14.25">
      <c r="B174" s="172" t="s">
        <v>107</v>
      </c>
      <c r="C174" s="254" t="s">
        <v>73</v>
      </c>
      <c r="D174" s="173" t="s">
        <v>79</v>
      </c>
      <c r="E174" s="174"/>
      <c r="F174" s="133"/>
      <c r="G174" s="134"/>
      <c r="H174" s="142"/>
      <c r="I174" s="175" t="s">
        <v>108</v>
      </c>
      <c r="J174" s="221">
        <f aca="true" t="shared" si="8" ref="J174:L178">J175</f>
        <v>276.3</v>
      </c>
      <c r="K174" s="413">
        <f t="shared" si="8"/>
        <v>71.8</v>
      </c>
      <c r="L174" s="414">
        <f t="shared" si="8"/>
        <v>25.98624683315237</v>
      </c>
    </row>
    <row r="175" spans="2:12" ht="12.75">
      <c r="B175" s="101" t="s">
        <v>109</v>
      </c>
      <c r="C175" s="69" t="s">
        <v>73</v>
      </c>
      <c r="D175" s="101" t="s">
        <v>79</v>
      </c>
      <c r="E175" s="102" t="s">
        <v>60</v>
      </c>
      <c r="F175" s="118"/>
      <c r="G175" s="94"/>
      <c r="H175" s="119"/>
      <c r="I175" s="94"/>
      <c r="J175" s="209">
        <f t="shared" si="8"/>
        <v>276.3</v>
      </c>
      <c r="K175" s="413">
        <f t="shared" si="8"/>
        <v>71.8</v>
      </c>
      <c r="L175" s="414">
        <f t="shared" si="8"/>
        <v>25.98624683315237</v>
      </c>
    </row>
    <row r="176" spans="2:12" ht="17.25" customHeight="1">
      <c r="B176" s="74" t="s">
        <v>110</v>
      </c>
      <c r="C176" s="69" t="s">
        <v>73</v>
      </c>
      <c r="D176" s="75" t="s">
        <v>79</v>
      </c>
      <c r="E176" s="76" t="s">
        <v>60</v>
      </c>
      <c r="F176" s="77" t="s">
        <v>111</v>
      </c>
      <c r="G176" s="78"/>
      <c r="H176" s="79"/>
      <c r="I176" s="80"/>
      <c r="J176" s="209">
        <f t="shared" si="8"/>
        <v>276.3</v>
      </c>
      <c r="K176" s="413">
        <f t="shared" si="8"/>
        <v>71.8</v>
      </c>
      <c r="L176" s="414">
        <f t="shared" si="8"/>
        <v>25.98624683315237</v>
      </c>
    </row>
    <row r="177" spans="2:12" ht="12.75">
      <c r="B177" s="74" t="s">
        <v>112</v>
      </c>
      <c r="C177" s="69" t="s">
        <v>73</v>
      </c>
      <c r="D177" s="243" t="s">
        <v>79</v>
      </c>
      <c r="E177" s="126" t="s">
        <v>60</v>
      </c>
      <c r="F177" s="126" t="s">
        <v>111</v>
      </c>
      <c r="G177" s="80" t="s">
        <v>180</v>
      </c>
      <c r="H177" s="127"/>
      <c r="I177" s="80"/>
      <c r="J177" s="209">
        <f t="shared" si="8"/>
        <v>276.3</v>
      </c>
      <c r="K177" s="413">
        <f t="shared" si="8"/>
        <v>71.8</v>
      </c>
      <c r="L177" s="414">
        <f t="shared" si="8"/>
        <v>25.98624683315237</v>
      </c>
    </row>
    <row r="178" spans="2:12" ht="38.25">
      <c r="B178" s="109" t="s">
        <v>113</v>
      </c>
      <c r="C178" s="202" t="s">
        <v>73</v>
      </c>
      <c r="D178" s="122" t="s">
        <v>79</v>
      </c>
      <c r="E178" s="118" t="s">
        <v>60</v>
      </c>
      <c r="F178" s="118" t="s">
        <v>111</v>
      </c>
      <c r="G178" s="94" t="s">
        <v>180</v>
      </c>
      <c r="H178" s="119" t="s">
        <v>232</v>
      </c>
      <c r="I178" s="94"/>
      <c r="J178" s="217">
        <f t="shared" si="8"/>
        <v>276.3</v>
      </c>
      <c r="K178" s="398">
        <f t="shared" si="8"/>
        <v>71.8</v>
      </c>
      <c r="L178" s="412">
        <f t="shared" si="8"/>
        <v>25.98624683315237</v>
      </c>
    </row>
    <row r="179" spans="2:12" ht="25.5">
      <c r="B179" s="109" t="s">
        <v>114</v>
      </c>
      <c r="C179" s="202" t="s">
        <v>73</v>
      </c>
      <c r="D179" s="122" t="s">
        <v>79</v>
      </c>
      <c r="E179" s="118" t="s">
        <v>60</v>
      </c>
      <c r="F179" s="118" t="s">
        <v>111</v>
      </c>
      <c r="G179" s="94" t="s">
        <v>180</v>
      </c>
      <c r="H179" s="119" t="s">
        <v>232</v>
      </c>
      <c r="I179" s="94" t="s">
        <v>264</v>
      </c>
      <c r="J179" s="217">
        <v>276.3</v>
      </c>
      <c r="K179" s="398">
        <v>71.8</v>
      </c>
      <c r="L179" s="412">
        <f>K179/J179*100</f>
        <v>25.98624683315237</v>
      </c>
    </row>
    <row r="180" spans="2:12" ht="0.75" customHeight="1">
      <c r="B180" s="164" t="s">
        <v>142</v>
      </c>
      <c r="C180" s="254" t="s">
        <v>73</v>
      </c>
      <c r="D180" s="165" t="s">
        <v>43</v>
      </c>
      <c r="E180" s="166"/>
      <c r="F180" s="166"/>
      <c r="G180" s="156"/>
      <c r="H180" s="167"/>
      <c r="I180" s="156"/>
      <c r="J180" s="218">
        <f>J181</f>
        <v>0</v>
      </c>
      <c r="K180" s="398"/>
      <c r="L180" s="412"/>
    </row>
    <row r="181" spans="2:12" ht="12.75" hidden="1">
      <c r="B181" s="123" t="s">
        <v>142</v>
      </c>
      <c r="C181" s="69" t="s">
        <v>73</v>
      </c>
      <c r="D181" s="244" t="s">
        <v>43</v>
      </c>
      <c r="E181" s="245" t="s">
        <v>60</v>
      </c>
      <c r="F181" s="245"/>
      <c r="G181" s="246"/>
      <c r="H181" s="247"/>
      <c r="I181" s="246"/>
      <c r="J181" s="248">
        <f>J183</f>
        <v>0</v>
      </c>
      <c r="K181" s="398"/>
      <c r="L181" s="412"/>
    </row>
    <row r="182" spans="2:12" ht="12.75" hidden="1">
      <c r="B182" s="74" t="s">
        <v>143</v>
      </c>
      <c r="C182" s="69" t="s">
        <v>73</v>
      </c>
      <c r="D182" s="243" t="s">
        <v>43</v>
      </c>
      <c r="E182" s="126" t="s">
        <v>60</v>
      </c>
      <c r="F182" s="126" t="s">
        <v>144</v>
      </c>
      <c r="G182" s="80"/>
      <c r="H182" s="127"/>
      <c r="I182" s="80"/>
      <c r="J182" s="209">
        <f>J183</f>
        <v>0</v>
      </c>
      <c r="K182" s="398"/>
      <c r="L182" s="412"/>
    </row>
    <row r="183" spans="2:12" ht="25.5" hidden="1">
      <c r="B183" s="109" t="s">
        <v>145</v>
      </c>
      <c r="C183" s="202" t="s">
        <v>73</v>
      </c>
      <c r="D183" s="122" t="s">
        <v>43</v>
      </c>
      <c r="E183" s="118" t="s">
        <v>60</v>
      </c>
      <c r="F183" s="118" t="s">
        <v>144</v>
      </c>
      <c r="G183" s="94" t="s">
        <v>180</v>
      </c>
      <c r="H183" s="119"/>
      <c r="I183" s="94"/>
      <c r="J183" s="217">
        <f>J184</f>
        <v>0</v>
      </c>
      <c r="K183" s="398"/>
      <c r="L183" s="412"/>
    </row>
    <row r="184" spans="2:12" ht="33.75" hidden="1">
      <c r="B184" s="105" t="s">
        <v>146</v>
      </c>
      <c r="C184" s="202" t="s">
        <v>73</v>
      </c>
      <c r="D184" s="122" t="s">
        <v>43</v>
      </c>
      <c r="E184" s="118" t="s">
        <v>60</v>
      </c>
      <c r="F184" s="118" t="s">
        <v>144</v>
      </c>
      <c r="G184" s="94" t="s">
        <v>180</v>
      </c>
      <c r="H184" s="119" t="s">
        <v>233</v>
      </c>
      <c r="I184" s="94"/>
      <c r="J184" s="217">
        <f>J185</f>
        <v>0</v>
      </c>
      <c r="K184" s="398"/>
      <c r="L184" s="412"/>
    </row>
    <row r="185" spans="2:12" ht="12.75" hidden="1">
      <c r="B185" s="105" t="s">
        <v>147</v>
      </c>
      <c r="C185" s="202" t="s">
        <v>73</v>
      </c>
      <c r="D185" s="122" t="s">
        <v>43</v>
      </c>
      <c r="E185" s="118" t="s">
        <v>60</v>
      </c>
      <c r="F185" s="118" t="s">
        <v>144</v>
      </c>
      <c r="G185" s="94" t="s">
        <v>180</v>
      </c>
      <c r="H185" s="119" t="s">
        <v>233</v>
      </c>
      <c r="I185" s="94" t="s">
        <v>148</v>
      </c>
      <c r="J185" s="217">
        <v>0</v>
      </c>
      <c r="K185" s="398"/>
      <c r="L185" s="412"/>
    </row>
    <row r="186" spans="2:12" ht="36">
      <c r="B186" s="131" t="s">
        <v>116</v>
      </c>
      <c r="C186" s="254" t="s">
        <v>129</v>
      </c>
      <c r="D186" s="131" t="s">
        <v>60</v>
      </c>
      <c r="E186" s="132" t="s">
        <v>61</v>
      </c>
      <c r="F186" s="133"/>
      <c r="G186" s="134"/>
      <c r="H186" s="135"/>
      <c r="I186" s="134"/>
      <c r="J186" s="218">
        <f aca="true" t="shared" si="9" ref="J186:L187">J187</f>
        <v>169.1</v>
      </c>
      <c r="K186" s="413">
        <f t="shared" si="9"/>
        <v>22.1</v>
      </c>
      <c r="L186" s="414">
        <f t="shared" si="9"/>
        <v>13.069189828503843</v>
      </c>
    </row>
    <row r="187" spans="2:12" ht="12.75">
      <c r="B187" s="74" t="s">
        <v>117</v>
      </c>
      <c r="C187" s="69" t="s">
        <v>129</v>
      </c>
      <c r="D187" s="75" t="s">
        <v>60</v>
      </c>
      <c r="E187" s="76" t="s">
        <v>61</v>
      </c>
      <c r="F187" s="77" t="s">
        <v>81</v>
      </c>
      <c r="G187" s="78"/>
      <c r="H187" s="79"/>
      <c r="I187" s="80"/>
      <c r="J187" s="209">
        <f t="shared" si="9"/>
        <v>169.1</v>
      </c>
      <c r="K187" s="413">
        <f t="shared" si="9"/>
        <v>22.1</v>
      </c>
      <c r="L187" s="414">
        <f t="shared" si="9"/>
        <v>13.069189828503843</v>
      </c>
    </row>
    <row r="188" spans="2:12" ht="25.5">
      <c r="B188" s="74" t="s">
        <v>118</v>
      </c>
      <c r="C188" s="69" t="s">
        <v>129</v>
      </c>
      <c r="D188" s="75" t="s">
        <v>60</v>
      </c>
      <c r="E188" s="76" t="s">
        <v>61</v>
      </c>
      <c r="F188" s="77" t="s">
        <v>81</v>
      </c>
      <c r="G188" s="78" t="s">
        <v>38</v>
      </c>
      <c r="H188" s="79"/>
      <c r="I188" s="81"/>
      <c r="J188" s="209">
        <f>J189+J191</f>
        <v>169.1</v>
      </c>
      <c r="K188" s="413">
        <f>K189+K191</f>
        <v>22.1</v>
      </c>
      <c r="L188" s="414">
        <f>K188/J188*100</f>
        <v>13.069189828503843</v>
      </c>
    </row>
    <row r="189" spans="2:12" ht="51">
      <c r="B189" s="82" t="s">
        <v>119</v>
      </c>
      <c r="C189" s="202" t="s">
        <v>129</v>
      </c>
      <c r="D189" s="83" t="s">
        <v>60</v>
      </c>
      <c r="E189" s="84" t="s">
        <v>61</v>
      </c>
      <c r="F189" s="85" t="s">
        <v>81</v>
      </c>
      <c r="G189" s="86" t="s">
        <v>180</v>
      </c>
      <c r="H189" s="87" t="s">
        <v>184</v>
      </c>
      <c r="I189" s="88"/>
      <c r="J189" s="209">
        <f>J190</f>
        <v>167.6</v>
      </c>
      <c r="K189" s="413">
        <f>K190</f>
        <v>22.1</v>
      </c>
      <c r="L189" s="414">
        <f>L190</f>
        <v>13.186157517899764</v>
      </c>
    </row>
    <row r="190" spans="2:12" ht="24">
      <c r="B190" s="89" t="s">
        <v>95</v>
      </c>
      <c r="C190" s="202" t="s">
        <v>129</v>
      </c>
      <c r="D190" s="83" t="s">
        <v>60</v>
      </c>
      <c r="E190" s="84" t="s">
        <v>61</v>
      </c>
      <c r="F190" s="85" t="s">
        <v>81</v>
      </c>
      <c r="G190" s="86" t="s">
        <v>180</v>
      </c>
      <c r="H190" s="87" t="s">
        <v>184</v>
      </c>
      <c r="I190" s="88" t="s">
        <v>94</v>
      </c>
      <c r="J190" s="217">
        <v>167.6</v>
      </c>
      <c r="K190" s="398">
        <v>22.1</v>
      </c>
      <c r="L190" s="412">
        <f>K190/J190*100</f>
        <v>13.186157517899764</v>
      </c>
    </row>
    <row r="191" spans="2:12" ht="51">
      <c r="B191" s="82" t="s">
        <v>120</v>
      </c>
      <c r="C191" s="202" t="s">
        <v>129</v>
      </c>
      <c r="D191" s="83" t="s">
        <v>60</v>
      </c>
      <c r="E191" s="84" t="s">
        <v>61</v>
      </c>
      <c r="F191" s="85" t="s">
        <v>81</v>
      </c>
      <c r="G191" s="86" t="s">
        <v>180</v>
      </c>
      <c r="H191" s="87" t="s">
        <v>185</v>
      </c>
      <c r="I191" s="88"/>
      <c r="J191" s="217">
        <f>J192</f>
        <v>1.5</v>
      </c>
      <c r="K191" s="398">
        <v>0</v>
      </c>
      <c r="L191" s="412">
        <v>0</v>
      </c>
    </row>
    <row r="192" spans="2:12" ht="24">
      <c r="B192" s="90" t="s">
        <v>98</v>
      </c>
      <c r="C192" s="202" t="s">
        <v>129</v>
      </c>
      <c r="D192" s="83" t="s">
        <v>60</v>
      </c>
      <c r="E192" s="84" t="s">
        <v>61</v>
      </c>
      <c r="F192" s="85" t="s">
        <v>81</v>
      </c>
      <c r="G192" s="86" t="s">
        <v>180</v>
      </c>
      <c r="H192" s="87" t="s">
        <v>185</v>
      </c>
      <c r="I192" s="88" t="s">
        <v>86</v>
      </c>
      <c r="J192" s="217">
        <v>1.5</v>
      </c>
      <c r="K192" s="398">
        <v>0</v>
      </c>
      <c r="L192" s="412">
        <v>0</v>
      </c>
    </row>
    <row r="193" spans="2:12" ht="14.25">
      <c r="B193" s="74" t="s">
        <v>121</v>
      </c>
      <c r="C193" s="124"/>
      <c r="D193" s="125"/>
      <c r="E193" s="126"/>
      <c r="F193" s="80"/>
      <c r="G193" s="127"/>
      <c r="H193" s="125"/>
      <c r="I193" s="203"/>
      <c r="J193" s="227">
        <f>J186+J9</f>
        <v>16144.499999999998</v>
      </c>
      <c r="K193" s="413">
        <f>K186+K9</f>
        <v>3538.8</v>
      </c>
      <c r="L193" s="414">
        <f>K193/J193*100</f>
        <v>21.9195391619437</v>
      </c>
    </row>
  </sheetData>
  <sheetProtection/>
  <mergeCells count="13">
    <mergeCell ref="L7:L8"/>
    <mergeCell ref="D7:I7"/>
    <mergeCell ref="J7:J8"/>
    <mergeCell ref="F8:H8"/>
    <mergeCell ref="A7:A8"/>
    <mergeCell ref="C7:C8"/>
    <mergeCell ref="K7:K8"/>
    <mergeCell ref="G1:L1"/>
    <mergeCell ref="D2:L2"/>
    <mergeCell ref="F3:L3"/>
    <mergeCell ref="A4:L4"/>
    <mergeCell ref="A5:L5"/>
    <mergeCell ref="H6:L6"/>
  </mergeCells>
  <printOptions/>
  <pageMargins left="0.6" right="0.26" top="0.34" bottom="0.24" header="0.5" footer="0.3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154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53.00390625" style="263" customWidth="1"/>
    <col min="2" max="2" width="4.57421875" style="263" hidden="1" customWidth="1"/>
    <col min="3" max="3" width="4.28125" style="263" hidden="1" customWidth="1"/>
    <col min="4" max="4" width="5.57421875" style="263" customWidth="1"/>
    <col min="5" max="5" width="4.7109375" style="263" customWidth="1"/>
    <col min="6" max="6" width="5.421875" style="263" customWidth="1"/>
    <col min="7" max="9" width="5.140625" style="263" customWidth="1"/>
    <col min="10" max="10" width="6.8515625" style="263" customWidth="1"/>
    <col min="11" max="11" width="8.57421875" style="263" customWidth="1"/>
    <col min="12" max="12" width="7.57421875" style="263" customWidth="1"/>
    <col min="13" max="13" width="8.00390625" style="263" customWidth="1"/>
    <col min="14" max="16384" width="9.140625" style="263" customWidth="1"/>
  </cols>
  <sheetData>
    <row r="1" spans="4:17" ht="12.75">
      <c r="D1" s="463" t="s">
        <v>89</v>
      </c>
      <c r="E1" s="463"/>
      <c r="F1" s="463"/>
      <c r="G1" s="463"/>
      <c r="H1" s="463"/>
      <c r="I1" s="463"/>
      <c r="J1" s="463"/>
      <c r="K1" s="463"/>
      <c r="L1" s="438"/>
      <c r="M1" s="438"/>
      <c r="N1" s="1"/>
      <c r="O1" s="442"/>
      <c r="P1" s="442"/>
      <c r="Q1" s="442"/>
    </row>
    <row r="2" spans="4:17" ht="45" customHeight="1">
      <c r="D2" s="464" t="s">
        <v>301</v>
      </c>
      <c r="E2" s="464"/>
      <c r="F2" s="465"/>
      <c r="G2" s="465"/>
      <c r="H2" s="465"/>
      <c r="I2" s="465"/>
      <c r="J2" s="465"/>
      <c r="K2" s="465"/>
      <c r="L2" s="437"/>
      <c r="M2" s="437"/>
      <c r="N2" s="70"/>
      <c r="O2" s="70"/>
      <c r="P2" s="70"/>
      <c r="Q2" s="70"/>
    </row>
    <row r="3" spans="4:13" ht="11.25" customHeight="1">
      <c r="D3" s="466" t="s">
        <v>312</v>
      </c>
      <c r="E3" s="466"/>
      <c r="F3" s="467"/>
      <c r="G3" s="467"/>
      <c r="H3" s="467"/>
      <c r="I3" s="467"/>
      <c r="J3" s="467"/>
      <c r="K3" s="467"/>
      <c r="L3" s="438"/>
      <c r="M3" s="438"/>
    </row>
    <row r="4" spans="4:11" ht="2.25" customHeight="1" hidden="1">
      <c r="D4" s="303"/>
      <c r="E4" s="303"/>
      <c r="F4" s="303"/>
      <c r="G4" s="303"/>
      <c r="H4" s="303"/>
      <c r="I4" s="303"/>
      <c r="J4" s="303"/>
      <c r="K4" s="303"/>
    </row>
    <row r="5" spans="4:11" ht="12.75" hidden="1">
      <c r="D5" s="303"/>
      <c r="E5" s="303"/>
      <c r="F5" s="303"/>
      <c r="G5" s="303"/>
      <c r="H5" s="303"/>
      <c r="I5" s="303"/>
      <c r="J5" s="303"/>
      <c r="K5" s="303"/>
    </row>
    <row r="6" spans="4:11" ht="12.75" hidden="1">
      <c r="D6" s="303"/>
      <c r="E6" s="303"/>
      <c r="F6" s="303"/>
      <c r="G6" s="303"/>
      <c r="H6" s="303"/>
      <c r="I6" s="303"/>
      <c r="J6" s="303"/>
      <c r="K6" s="303"/>
    </row>
    <row r="7" spans="4:11" ht="6.75" customHeight="1" hidden="1">
      <c r="D7" s="303"/>
      <c r="E7" s="303"/>
      <c r="F7" s="303"/>
      <c r="G7" s="303"/>
      <c r="H7" s="303"/>
      <c r="I7" s="303"/>
      <c r="J7" s="303"/>
      <c r="K7" s="303"/>
    </row>
    <row r="9" spans="1:13" s="265" customFormat="1" ht="81.75" customHeight="1">
      <c r="A9" s="456" t="s">
        <v>299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</row>
    <row r="10" spans="1:11" s="265" customFormat="1" ht="15.75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3" s="267" customFormat="1" ht="12.75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457" t="s">
        <v>72</v>
      </c>
      <c r="L11" s="458"/>
      <c r="M11" s="458"/>
    </row>
    <row r="12" spans="1:13" ht="114.75">
      <c r="A12" s="268" t="s">
        <v>235</v>
      </c>
      <c r="B12" s="269" t="s">
        <v>236</v>
      </c>
      <c r="C12" s="269"/>
      <c r="D12" s="459" t="s">
        <v>236</v>
      </c>
      <c r="E12" s="460"/>
      <c r="F12" s="461"/>
      <c r="G12" s="462"/>
      <c r="H12" s="278" t="s">
        <v>237</v>
      </c>
      <c r="I12" s="278" t="s">
        <v>238</v>
      </c>
      <c r="J12" s="270" t="s">
        <v>239</v>
      </c>
      <c r="K12" s="271" t="s">
        <v>288</v>
      </c>
      <c r="L12" s="401" t="s">
        <v>298</v>
      </c>
      <c r="M12" s="401" t="s">
        <v>295</v>
      </c>
    </row>
    <row r="13" spans="1:13" ht="38.25">
      <c r="A13" s="144" t="s">
        <v>150</v>
      </c>
      <c r="B13" s="92" t="s">
        <v>60</v>
      </c>
      <c r="C13" s="92" t="s">
        <v>43</v>
      </c>
      <c r="D13" s="77" t="s">
        <v>60</v>
      </c>
      <c r="E13" s="78"/>
      <c r="F13" s="78"/>
      <c r="G13" s="79"/>
      <c r="H13" s="279"/>
      <c r="I13" s="279"/>
      <c r="J13" s="92"/>
      <c r="K13" s="210">
        <f>K14</f>
        <v>540</v>
      </c>
      <c r="L13" s="399">
        <f>L14</f>
        <v>207.3</v>
      </c>
      <c r="M13" s="408">
        <f>L13/K13*100</f>
        <v>38.388888888888886</v>
      </c>
    </row>
    <row r="14" spans="1:13" ht="51">
      <c r="A14" s="149" t="s">
        <v>151</v>
      </c>
      <c r="B14" s="92" t="s">
        <v>60</v>
      </c>
      <c r="C14" s="92" t="s">
        <v>43</v>
      </c>
      <c r="D14" s="77" t="s">
        <v>60</v>
      </c>
      <c r="E14" s="78" t="s">
        <v>38</v>
      </c>
      <c r="F14" s="78"/>
      <c r="G14" s="79"/>
      <c r="H14" s="279"/>
      <c r="I14" s="279"/>
      <c r="J14" s="111"/>
      <c r="K14" s="210">
        <f>K15+K17+K19</f>
        <v>540</v>
      </c>
      <c r="L14" s="399">
        <f>L15+L19</f>
        <v>207.3</v>
      </c>
      <c r="M14" s="408">
        <f>L14/K14*100</f>
        <v>38.388888888888886</v>
      </c>
    </row>
    <row r="15" spans="1:13" ht="114.75">
      <c r="A15" s="304" t="s">
        <v>197</v>
      </c>
      <c r="B15" s="83" t="s">
        <v>60</v>
      </c>
      <c r="C15" s="84" t="s">
        <v>43</v>
      </c>
      <c r="D15" s="85" t="s">
        <v>60</v>
      </c>
      <c r="E15" s="86" t="s">
        <v>38</v>
      </c>
      <c r="F15" s="86" t="s">
        <v>60</v>
      </c>
      <c r="G15" s="87" t="s">
        <v>200</v>
      </c>
      <c r="H15" s="280"/>
      <c r="I15" s="302" t="s">
        <v>60</v>
      </c>
      <c r="J15" s="302" t="s">
        <v>43</v>
      </c>
      <c r="K15" s="217">
        <f>K16</f>
        <v>350</v>
      </c>
      <c r="L15" s="399">
        <f>L16</f>
        <v>126.4</v>
      </c>
      <c r="M15" s="408">
        <f>L15/K15*100</f>
        <v>36.114285714285714</v>
      </c>
    </row>
    <row r="16" spans="1:13" ht="25.5">
      <c r="A16" s="82" t="s">
        <v>98</v>
      </c>
      <c r="B16" s="83" t="s">
        <v>60</v>
      </c>
      <c r="C16" s="84" t="s">
        <v>43</v>
      </c>
      <c r="D16" s="85" t="s">
        <v>60</v>
      </c>
      <c r="E16" s="86" t="s">
        <v>38</v>
      </c>
      <c r="F16" s="86" t="s">
        <v>60</v>
      </c>
      <c r="G16" s="87" t="s">
        <v>200</v>
      </c>
      <c r="H16" s="280" t="s">
        <v>87</v>
      </c>
      <c r="I16" s="302" t="s">
        <v>60</v>
      </c>
      <c r="J16" s="302" t="s">
        <v>43</v>
      </c>
      <c r="K16" s="217">
        <v>350</v>
      </c>
      <c r="L16" s="399">
        <v>126.4</v>
      </c>
      <c r="M16" s="408">
        <f>L16/K16*100</f>
        <v>36.114285714285714</v>
      </c>
    </row>
    <row r="17" spans="1:13" ht="54" customHeight="1">
      <c r="A17" s="304" t="s">
        <v>152</v>
      </c>
      <c r="B17" s="97" t="s">
        <v>60</v>
      </c>
      <c r="C17" s="97" t="s">
        <v>43</v>
      </c>
      <c r="D17" s="85" t="s">
        <v>60</v>
      </c>
      <c r="E17" s="86" t="s">
        <v>38</v>
      </c>
      <c r="F17" s="86" t="s">
        <v>62</v>
      </c>
      <c r="G17" s="87" t="s">
        <v>201</v>
      </c>
      <c r="H17" s="280"/>
      <c r="I17" s="302" t="s">
        <v>60</v>
      </c>
      <c r="J17" s="302" t="s">
        <v>43</v>
      </c>
      <c r="K17" s="213">
        <f>K18</f>
        <v>40</v>
      </c>
      <c r="L17" s="399"/>
      <c r="M17" s="408"/>
    </row>
    <row r="18" spans="1:13" ht="25.5">
      <c r="A18" s="82" t="s">
        <v>98</v>
      </c>
      <c r="B18" s="97" t="s">
        <v>60</v>
      </c>
      <c r="C18" s="147" t="s">
        <v>43</v>
      </c>
      <c r="D18" s="85" t="s">
        <v>60</v>
      </c>
      <c r="E18" s="86" t="s">
        <v>38</v>
      </c>
      <c r="F18" s="86" t="s">
        <v>62</v>
      </c>
      <c r="G18" s="87" t="s">
        <v>201</v>
      </c>
      <c r="H18" s="280" t="s">
        <v>97</v>
      </c>
      <c r="I18" s="302" t="s">
        <v>60</v>
      </c>
      <c r="J18" s="302" t="s">
        <v>43</v>
      </c>
      <c r="K18" s="213">
        <v>40</v>
      </c>
      <c r="L18" s="399"/>
      <c r="M18" s="408"/>
    </row>
    <row r="19" spans="1:13" ht="55.5" customHeight="1">
      <c r="A19" s="304" t="s">
        <v>153</v>
      </c>
      <c r="B19" s="83" t="s">
        <v>60</v>
      </c>
      <c r="C19" s="84" t="s">
        <v>43</v>
      </c>
      <c r="D19" s="85" t="s">
        <v>60</v>
      </c>
      <c r="E19" s="86" t="s">
        <v>38</v>
      </c>
      <c r="F19" s="86" t="s">
        <v>64</v>
      </c>
      <c r="G19" s="87" t="s">
        <v>202</v>
      </c>
      <c r="H19" s="280"/>
      <c r="I19" s="302" t="s">
        <v>60</v>
      </c>
      <c r="J19" s="302" t="s">
        <v>43</v>
      </c>
      <c r="K19" s="217">
        <f>K20</f>
        <v>150</v>
      </c>
      <c r="L19" s="399">
        <f>L20</f>
        <v>80.9</v>
      </c>
      <c r="M19" s="408">
        <f>M20</f>
        <v>53.93333333333333</v>
      </c>
    </row>
    <row r="20" spans="1:13" ht="25.5">
      <c r="A20" s="82" t="s">
        <v>98</v>
      </c>
      <c r="B20" s="83" t="s">
        <v>60</v>
      </c>
      <c r="C20" s="84" t="s">
        <v>43</v>
      </c>
      <c r="D20" s="85" t="s">
        <v>60</v>
      </c>
      <c r="E20" s="86" t="s">
        <v>38</v>
      </c>
      <c r="F20" s="86" t="s">
        <v>64</v>
      </c>
      <c r="G20" s="87" t="s">
        <v>202</v>
      </c>
      <c r="H20" s="280" t="s">
        <v>97</v>
      </c>
      <c r="I20" s="302" t="s">
        <v>60</v>
      </c>
      <c r="J20" s="302" t="s">
        <v>43</v>
      </c>
      <c r="K20" s="217">
        <v>150</v>
      </c>
      <c r="L20" s="399">
        <v>80.9</v>
      </c>
      <c r="M20" s="408">
        <f>L20/K20*100</f>
        <v>53.93333333333333</v>
      </c>
    </row>
    <row r="21" spans="1:13" ht="38.25">
      <c r="A21" s="144" t="s">
        <v>154</v>
      </c>
      <c r="B21" s="75" t="s">
        <v>60</v>
      </c>
      <c r="C21" s="76" t="s">
        <v>43</v>
      </c>
      <c r="D21" s="77" t="s">
        <v>62</v>
      </c>
      <c r="E21" s="78"/>
      <c r="F21" s="86"/>
      <c r="G21" s="87"/>
      <c r="H21" s="280"/>
      <c r="I21" s="302"/>
      <c r="J21" s="302"/>
      <c r="K21" s="209">
        <f>K22+K29+K34</f>
        <v>405</v>
      </c>
      <c r="L21" s="400">
        <f>L22+L29</f>
        <v>57</v>
      </c>
      <c r="M21" s="409">
        <f>L21/K21*100</f>
        <v>14.074074074074074</v>
      </c>
    </row>
    <row r="22" spans="1:13" ht="38.25">
      <c r="A22" s="149" t="s">
        <v>155</v>
      </c>
      <c r="B22" s="75" t="s">
        <v>60</v>
      </c>
      <c r="C22" s="76" t="s">
        <v>43</v>
      </c>
      <c r="D22" s="77" t="s">
        <v>62</v>
      </c>
      <c r="E22" s="78" t="s">
        <v>38</v>
      </c>
      <c r="F22" s="78"/>
      <c r="G22" s="79"/>
      <c r="H22" s="279"/>
      <c r="I22" s="302"/>
      <c r="J22" s="302"/>
      <c r="K22" s="209">
        <f>K23+K25+K27</f>
        <v>160</v>
      </c>
      <c r="L22" s="400">
        <f>L24+L25</f>
        <v>3.2</v>
      </c>
      <c r="M22" s="409">
        <f>L22/K22*100</f>
        <v>2</v>
      </c>
    </row>
    <row r="23" spans="1:13" ht="25.5">
      <c r="A23" s="145" t="s">
        <v>240</v>
      </c>
      <c r="B23" s="83" t="s">
        <v>60</v>
      </c>
      <c r="C23" s="84" t="s">
        <v>43</v>
      </c>
      <c r="D23" s="85" t="s">
        <v>62</v>
      </c>
      <c r="E23" s="86" t="s">
        <v>38</v>
      </c>
      <c r="F23" s="86" t="s">
        <v>60</v>
      </c>
      <c r="G23" s="87"/>
      <c r="H23" s="280"/>
      <c r="I23" s="302" t="s">
        <v>60</v>
      </c>
      <c r="J23" s="302" t="s">
        <v>43</v>
      </c>
      <c r="K23" s="217">
        <f>K24</f>
        <v>90</v>
      </c>
      <c r="L23" s="399"/>
      <c r="M23" s="408"/>
    </row>
    <row r="24" spans="1:13" ht="25.5">
      <c r="A24" s="82" t="s">
        <v>98</v>
      </c>
      <c r="B24" s="83" t="s">
        <v>60</v>
      </c>
      <c r="C24" s="84" t="s">
        <v>43</v>
      </c>
      <c r="D24" s="85" t="s">
        <v>62</v>
      </c>
      <c r="E24" s="86" t="s">
        <v>38</v>
      </c>
      <c r="F24" s="86" t="s">
        <v>60</v>
      </c>
      <c r="G24" s="87" t="s">
        <v>203</v>
      </c>
      <c r="H24" s="280" t="s">
        <v>97</v>
      </c>
      <c r="I24" s="302" t="s">
        <v>60</v>
      </c>
      <c r="J24" s="302" t="s">
        <v>43</v>
      </c>
      <c r="K24" s="217">
        <v>90</v>
      </c>
      <c r="L24" s="399"/>
      <c r="M24" s="408"/>
    </row>
    <row r="25" spans="1:13" s="275" customFormat="1" ht="76.5">
      <c r="A25" s="145" t="s">
        <v>156</v>
      </c>
      <c r="B25" s="83" t="s">
        <v>60</v>
      </c>
      <c r="C25" s="84" t="s">
        <v>43</v>
      </c>
      <c r="D25" s="85" t="s">
        <v>62</v>
      </c>
      <c r="E25" s="86" t="s">
        <v>38</v>
      </c>
      <c r="F25" s="86" t="s">
        <v>62</v>
      </c>
      <c r="G25" s="79"/>
      <c r="H25" s="279"/>
      <c r="I25" s="302"/>
      <c r="J25" s="302"/>
      <c r="K25" s="217">
        <f>K26</f>
        <v>50</v>
      </c>
      <c r="L25" s="400">
        <f>L26</f>
        <v>3.2</v>
      </c>
      <c r="M25" s="409">
        <f>L25/K25*100</f>
        <v>6.4</v>
      </c>
    </row>
    <row r="26" spans="1:13" ht="25.5">
      <c r="A26" s="82" t="s">
        <v>98</v>
      </c>
      <c r="B26" s="83" t="s">
        <v>60</v>
      </c>
      <c r="C26" s="84" t="s">
        <v>43</v>
      </c>
      <c r="D26" s="85" t="s">
        <v>62</v>
      </c>
      <c r="E26" s="86" t="s">
        <v>38</v>
      </c>
      <c r="F26" s="86" t="s">
        <v>62</v>
      </c>
      <c r="G26" s="29" t="s">
        <v>204</v>
      </c>
      <c r="H26" s="281" t="s">
        <v>97</v>
      </c>
      <c r="I26" s="302" t="s">
        <v>60</v>
      </c>
      <c r="J26" s="302" t="s">
        <v>43</v>
      </c>
      <c r="K26" s="217">
        <v>50</v>
      </c>
      <c r="L26" s="399">
        <v>3.2</v>
      </c>
      <c r="M26" s="408">
        <f>L26/K26*100</f>
        <v>6.4</v>
      </c>
    </row>
    <row r="27" spans="1:13" ht="12.75">
      <c r="A27" s="198" t="s">
        <v>157</v>
      </c>
      <c r="B27" s="83" t="s">
        <v>60</v>
      </c>
      <c r="C27" s="84" t="s">
        <v>43</v>
      </c>
      <c r="D27" s="85" t="s">
        <v>62</v>
      </c>
      <c r="E27" s="86" t="s">
        <v>38</v>
      </c>
      <c r="F27" s="86" t="s">
        <v>61</v>
      </c>
      <c r="G27" s="29"/>
      <c r="H27" s="281"/>
      <c r="I27" s="302"/>
      <c r="J27" s="302"/>
      <c r="K27" s="217">
        <f>K28</f>
        <v>20</v>
      </c>
      <c r="L27" s="399"/>
      <c r="M27" s="408"/>
    </row>
    <row r="28" spans="1:13" ht="24">
      <c r="A28" s="90" t="s">
        <v>98</v>
      </c>
      <c r="B28" s="83" t="s">
        <v>60</v>
      </c>
      <c r="C28" s="84" t="s">
        <v>43</v>
      </c>
      <c r="D28" s="85" t="s">
        <v>62</v>
      </c>
      <c r="E28" s="86" t="s">
        <v>38</v>
      </c>
      <c r="F28" s="86" t="s">
        <v>61</v>
      </c>
      <c r="G28" s="29" t="s">
        <v>205</v>
      </c>
      <c r="H28" s="281" t="s">
        <v>97</v>
      </c>
      <c r="I28" s="302" t="s">
        <v>60</v>
      </c>
      <c r="J28" s="302" t="s">
        <v>43</v>
      </c>
      <c r="K28" s="217">
        <v>20</v>
      </c>
      <c r="L28" s="399"/>
      <c r="M28" s="408"/>
    </row>
    <row r="29" spans="1:13" ht="38.25">
      <c r="A29" s="149" t="s">
        <v>158</v>
      </c>
      <c r="B29" s="75" t="s">
        <v>60</v>
      </c>
      <c r="C29" s="76" t="s">
        <v>43</v>
      </c>
      <c r="D29" s="77" t="s">
        <v>62</v>
      </c>
      <c r="E29" s="78" t="s">
        <v>260</v>
      </c>
      <c r="F29" s="78"/>
      <c r="G29" s="79"/>
      <c r="H29" s="279"/>
      <c r="I29" s="302"/>
      <c r="J29" s="302"/>
      <c r="K29" s="209">
        <f>K30+K32</f>
        <v>125</v>
      </c>
      <c r="L29" s="399">
        <f>L34+L30</f>
        <v>53.8</v>
      </c>
      <c r="M29" s="408">
        <f>L29/K29*100</f>
        <v>43.04</v>
      </c>
    </row>
    <row r="30" spans="1:13" s="275" customFormat="1" ht="24">
      <c r="A30" s="89" t="s">
        <v>159</v>
      </c>
      <c r="B30" s="97" t="s">
        <v>60</v>
      </c>
      <c r="C30" s="97" t="s">
        <v>43</v>
      </c>
      <c r="D30" s="85" t="s">
        <v>62</v>
      </c>
      <c r="E30" s="86" t="s">
        <v>260</v>
      </c>
      <c r="F30" s="86" t="s">
        <v>60</v>
      </c>
      <c r="G30" s="87" t="s">
        <v>206</v>
      </c>
      <c r="H30" s="280"/>
      <c r="I30" s="302" t="s">
        <v>60</v>
      </c>
      <c r="J30" s="302" t="s">
        <v>43</v>
      </c>
      <c r="K30" s="213">
        <f>K31</f>
        <v>100</v>
      </c>
      <c r="L30" s="400"/>
      <c r="M30" s="409"/>
    </row>
    <row r="31" spans="1:13" ht="24">
      <c r="A31" s="90" t="s">
        <v>98</v>
      </c>
      <c r="B31" s="97" t="s">
        <v>60</v>
      </c>
      <c r="C31" s="97" t="s">
        <v>43</v>
      </c>
      <c r="D31" s="85" t="s">
        <v>62</v>
      </c>
      <c r="E31" s="86" t="s">
        <v>260</v>
      </c>
      <c r="F31" s="86" t="s">
        <v>60</v>
      </c>
      <c r="G31" s="87" t="s">
        <v>206</v>
      </c>
      <c r="H31" s="280" t="s">
        <v>97</v>
      </c>
      <c r="I31" s="302" t="s">
        <v>60</v>
      </c>
      <c r="J31" s="302" t="s">
        <v>43</v>
      </c>
      <c r="K31" s="213">
        <v>100</v>
      </c>
      <c r="L31" s="399"/>
      <c r="M31" s="408"/>
    </row>
    <row r="32" spans="1:13" ht="24">
      <c r="A32" s="89" t="s">
        <v>160</v>
      </c>
      <c r="B32" s="97" t="s">
        <v>60</v>
      </c>
      <c r="C32" s="97" t="s">
        <v>43</v>
      </c>
      <c r="D32" s="85" t="s">
        <v>62</v>
      </c>
      <c r="E32" s="86" t="s">
        <v>260</v>
      </c>
      <c r="F32" s="86" t="s">
        <v>62</v>
      </c>
      <c r="G32" s="87" t="s">
        <v>207</v>
      </c>
      <c r="H32" s="280"/>
      <c r="I32" s="302" t="s">
        <v>60</v>
      </c>
      <c r="J32" s="302" t="s">
        <v>43</v>
      </c>
      <c r="K32" s="213">
        <f>K33</f>
        <v>25</v>
      </c>
      <c r="L32" s="399"/>
      <c r="M32" s="408"/>
    </row>
    <row r="33" spans="1:13" ht="24">
      <c r="A33" s="90" t="s">
        <v>98</v>
      </c>
      <c r="B33" s="97" t="s">
        <v>60</v>
      </c>
      <c r="C33" s="97" t="s">
        <v>43</v>
      </c>
      <c r="D33" s="85" t="s">
        <v>62</v>
      </c>
      <c r="E33" s="86" t="s">
        <v>260</v>
      </c>
      <c r="F33" s="86" t="s">
        <v>62</v>
      </c>
      <c r="G33" s="87" t="s">
        <v>207</v>
      </c>
      <c r="H33" s="280" t="s">
        <v>97</v>
      </c>
      <c r="I33" s="302" t="s">
        <v>60</v>
      </c>
      <c r="J33" s="302" t="s">
        <v>43</v>
      </c>
      <c r="K33" s="213">
        <v>25</v>
      </c>
      <c r="L33" s="399"/>
      <c r="M33" s="408"/>
    </row>
    <row r="34" spans="1:13" ht="24">
      <c r="A34" s="185" t="s">
        <v>267</v>
      </c>
      <c r="B34" s="91"/>
      <c r="C34" s="91"/>
      <c r="D34" s="77" t="s">
        <v>62</v>
      </c>
      <c r="E34" s="78" t="s">
        <v>261</v>
      </c>
      <c r="F34" s="78"/>
      <c r="G34" s="79"/>
      <c r="H34" s="279"/>
      <c r="I34" s="350"/>
      <c r="J34" s="350"/>
      <c r="K34" s="212">
        <f>K35+K37</f>
        <v>120</v>
      </c>
      <c r="L34" s="399">
        <f>L35</f>
        <v>53.8</v>
      </c>
      <c r="M34" s="408">
        <f>L34/K34*100</f>
        <v>44.83333333333333</v>
      </c>
    </row>
    <row r="35" spans="1:13" ht="24">
      <c r="A35" s="90" t="s">
        <v>268</v>
      </c>
      <c r="B35" s="97"/>
      <c r="C35" s="97"/>
      <c r="D35" s="85" t="s">
        <v>62</v>
      </c>
      <c r="E35" s="86" t="s">
        <v>261</v>
      </c>
      <c r="F35" s="86" t="s">
        <v>60</v>
      </c>
      <c r="G35" s="87" t="s">
        <v>195</v>
      </c>
      <c r="H35" s="280"/>
      <c r="I35" s="302" t="s">
        <v>60</v>
      </c>
      <c r="J35" s="302" t="s">
        <v>43</v>
      </c>
      <c r="K35" s="213">
        <f>K36</f>
        <v>100</v>
      </c>
      <c r="L35" s="399">
        <f>L36</f>
        <v>53.8</v>
      </c>
      <c r="M35" s="408">
        <f>L35/K35*100</f>
        <v>53.79999999999999</v>
      </c>
    </row>
    <row r="36" spans="1:13" ht="24">
      <c r="A36" s="90" t="s">
        <v>98</v>
      </c>
      <c r="B36" s="97"/>
      <c r="C36" s="97"/>
      <c r="D36" s="85" t="s">
        <v>62</v>
      </c>
      <c r="E36" s="86" t="s">
        <v>261</v>
      </c>
      <c r="F36" s="86" t="s">
        <v>60</v>
      </c>
      <c r="G36" s="87" t="s">
        <v>195</v>
      </c>
      <c r="H36" s="280" t="s">
        <v>97</v>
      </c>
      <c r="I36" s="302" t="s">
        <v>60</v>
      </c>
      <c r="J36" s="302" t="s">
        <v>43</v>
      </c>
      <c r="K36" s="213">
        <v>100</v>
      </c>
      <c r="L36" s="399">
        <v>53.8</v>
      </c>
      <c r="M36" s="408">
        <f>L36/K36*100</f>
        <v>53.79999999999999</v>
      </c>
    </row>
    <row r="37" spans="1:13" ht="24">
      <c r="A37" s="90" t="s">
        <v>269</v>
      </c>
      <c r="B37" s="97"/>
      <c r="C37" s="97"/>
      <c r="D37" s="85" t="s">
        <v>62</v>
      </c>
      <c r="E37" s="86" t="s">
        <v>261</v>
      </c>
      <c r="F37" s="86" t="s">
        <v>62</v>
      </c>
      <c r="G37" s="87"/>
      <c r="H37" s="280"/>
      <c r="I37" s="302" t="s">
        <v>60</v>
      </c>
      <c r="J37" s="302" t="s">
        <v>43</v>
      </c>
      <c r="K37" s="213">
        <f>K38</f>
        <v>20</v>
      </c>
      <c r="L37" s="399"/>
      <c r="M37" s="408"/>
    </row>
    <row r="38" spans="1:13" ht="24">
      <c r="A38" s="90" t="s">
        <v>98</v>
      </c>
      <c r="B38" s="97"/>
      <c r="C38" s="97"/>
      <c r="D38" s="85" t="s">
        <v>62</v>
      </c>
      <c r="E38" s="86" t="s">
        <v>261</v>
      </c>
      <c r="F38" s="86" t="s">
        <v>62</v>
      </c>
      <c r="G38" s="87" t="s">
        <v>270</v>
      </c>
      <c r="H38" s="280" t="s">
        <v>97</v>
      </c>
      <c r="I38" s="302" t="s">
        <v>60</v>
      </c>
      <c r="J38" s="302" t="s">
        <v>43</v>
      </c>
      <c r="K38" s="213">
        <v>20</v>
      </c>
      <c r="L38" s="399"/>
      <c r="M38" s="408"/>
    </row>
    <row r="39" spans="1:13" ht="63.75">
      <c r="A39" s="144" t="s">
        <v>163</v>
      </c>
      <c r="B39" s="183" t="s">
        <v>61</v>
      </c>
      <c r="C39" s="183" t="s">
        <v>80</v>
      </c>
      <c r="D39" s="77" t="s">
        <v>61</v>
      </c>
      <c r="E39" s="78"/>
      <c r="F39" s="78"/>
      <c r="G39" s="87"/>
      <c r="H39" s="280"/>
      <c r="I39" s="280"/>
      <c r="J39" s="98"/>
      <c r="K39" s="210">
        <f>K40+K48+K45</f>
        <v>453.8</v>
      </c>
      <c r="L39" s="399"/>
      <c r="M39" s="408"/>
    </row>
    <row r="40" spans="1:13" ht="51">
      <c r="A40" s="239" t="s">
        <v>164</v>
      </c>
      <c r="B40" s="183" t="s">
        <v>61</v>
      </c>
      <c r="C40" s="183" t="s">
        <v>80</v>
      </c>
      <c r="D40" s="77" t="s">
        <v>61</v>
      </c>
      <c r="E40" s="78" t="s">
        <v>38</v>
      </c>
      <c r="F40" s="78"/>
      <c r="G40" s="79"/>
      <c r="H40" s="279"/>
      <c r="I40" s="279"/>
      <c r="J40" s="183"/>
      <c r="K40" s="210">
        <f>K41+K43</f>
        <v>250</v>
      </c>
      <c r="L40" s="399"/>
      <c r="M40" s="408"/>
    </row>
    <row r="41" spans="1:13" ht="38.25">
      <c r="A41" s="198" t="s">
        <v>165</v>
      </c>
      <c r="B41" s="98" t="s">
        <v>61</v>
      </c>
      <c r="C41" s="98" t="s">
        <v>80</v>
      </c>
      <c r="D41" s="85" t="s">
        <v>61</v>
      </c>
      <c r="E41" s="86" t="s">
        <v>38</v>
      </c>
      <c r="F41" s="86" t="s">
        <v>60</v>
      </c>
      <c r="G41" s="87" t="s">
        <v>214</v>
      </c>
      <c r="H41" s="280"/>
      <c r="I41" s="280" t="s">
        <v>61</v>
      </c>
      <c r="J41" s="98" t="s">
        <v>80</v>
      </c>
      <c r="K41" s="211">
        <f>K42</f>
        <v>100</v>
      </c>
      <c r="L41" s="399"/>
      <c r="M41" s="408"/>
    </row>
    <row r="42" spans="1:13" ht="24">
      <c r="A42" s="90" t="s">
        <v>98</v>
      </c>
      <c r="B42" s="98" t="s">
        <v>61</v>
      </c>
      <c r="C42" s="98" t="s">
        <v>80</v>
      </c>
      <c r="D42" s="85" t="s">
        <v>61</v>
      </c>
      <c r="E42" s="86" t="s">
        <v>38</v>
      </c>
      <c r="F42" s="86" t="s">
        <v>60</v>
      </c>
      <c r="G42" s="87" t="s">
        <v>214</v>
      </c>
      <c r="H42" s="280" t="s">
        <v>97</v>
      </c>
      <c r="I42" s="280" t="s">
        <v>61</v>
      </c>
      <c r="J42" s="98" t="s">
        <v>80</v>
      </c>
      <c r="K42" s="211">
        <v>100</v>
      </c>
      <c r="L42" s="399"/>
      <c r="M42" s="408"/>
    </row>
    <row r="43" spans="1:13" ht="22.5">
      <c r="A43" s="90" t="s">
        <v>263</v>
      </c>
      <c r="B43" s="98"/>
      <c r="C43" s="98"/>
      <c r="D43" s="85" t="s">
        <v>61</v>
      </c>
      <c r="E43" s="86" t="s">
        <v>38</v>
      </c>
      <c r="F43" s="86" t="s">
        <v>62</v>
      </c>
      <c r="G43" s="87" t="s">
        <v>252</v>
      </c>
      <c r="H43" s="280"/>
      <c r="I43" s="280" t="s">
        <v>61</v>
      </c>
      <c r="J43" s="98" t="s">
        <v>80</v>
      </c>
      <c r="K43" s="211">
        <f>K44</f>
        <v>150</v>
      </c>
      <c r="L43" s="399"/>
      <c r="M43" s="408"/>
    </row>
    <row r="44" spans="1:13" ht="24">
      <c r="A44" s="90" t="s">
        <v>98</v>
      </c>
      <c r="B44" s="98"/>
      <c r="C44" s="98"/>
      <c r="D44" s="85" t="s">
        <v>61</v>
      </c>
      <c r="E44" s="86" t="s">
        <v>38</v>
      </c>
      <c r="F44" s="86" t="s">
        <v>62</v>
      </c>
      <c r="G44" s="87" t="s">
        <v>252</v>
      </c>
      <c r="H44" s="280" t="s">
        <v>97</v>
      </c>
      <c r="I44" s="280" t="s">
        <v>61</v>
      </c>
      <c r="J44" s="98" t="s">
        <v>80</v>
      </c>
      <c r="K44" s="211">
        <v>150</v>
      </c>
      <c r="L44" s="399"/>
      <c r="M44" s="408"/>
    </row>
    <row r="45" spans="1:13" ht="38.25">
      <c r="A45" s="144" t="s">
        <v>169</v>
      </c>
      <c r="B45" s="183" t="s">
        <v>61</v>
      </c>
      <c r="C45" s="183" t="s">
        <v>79</v>
      </c>
      <c r="D45" s="77" t="s">
        <v>61</v>
      </c>
      <c r="E45" s="78" t="s">
        <v>260</v>
      </c>
      <c r="F45" s="78"/>
      <c r="G45" s="79"/>
      <c r="H45" s="279"/>
      <c r="I45" s="280"/>
      <c r="J45" s="98"/>
      <c r="K45" s="210">
        <f>K46</f>
        <v>13.8</v>
      </c>
      <c r="L45" s="399"/>
      <c r="M45" s="408"/>
    </row>
    <row r="46" spans="1:13" ht="25.5">
      <c r="A46" s="148" t="s">
        <v>170</v>
      </c>
      <c r="B46" s="98" t="s">
        <v>61</v>
      </c>
      <c r="C46" s="98" t="s">
        <v>79</v>
      </c>
      <c r="D46" s="85" t="s">
        <v>61</v>
      </c>
      <c r="E46" s="86" t="s">
        <v>260</v>
      </c>
      <c r="F46" s="86" t="s">
        <v>61</v>
      </c>
      <c r="G46" s="87" t="s">
        <v>217</v>
      </c>
      <c r="H46" s="280"/>
      <c r="I46" s="280" t="s">
        <v>61</v>
      </c>
      <c r="J46" s="98" t="s">
        <v>80</v>
      </c>
      <c r="K46" s="211">
        <f>K47</f>
        <v>13.8</v>
      </c>
      <c r="L46" s="399"/>
      <c r="M46" s="408"/>
    </row>
    <row r="47" spans="1:13" ht="24">
      <c r="A47" s="90" t="s">
        <v>98</v>
      </c>
      <c r="B47" s="98" t="s">
        <v>61</v>
      </c>
      <c r="C47" s="98" t="s">
        <v>79</v>
      </c>
      <c r="D47" s="85" t="s">
        <v>61</v>
      </c>
      <c r="E47" s="86" t="s">
        <v>260</v>
      </c>
      <c r="F47" s="86" t="s">
        <v>61</v>
      </c>
      <c r="G47" s="87" t="s">
        <v>217</v>
      </c>
      <c r="H47" s="280" t="s">
        <v>97</v>
      </c>
      <c r="I47" s="280" t="s">
        <v>61</v>
      </c>
      <c r="J47" s="98" t="s">
        <v>80</v>
      </c>
      <c r="K47" s="211">
        <v>13.8</v>
      </c>
      <c r="L47" s="399"/>
      <c r="M47" s="408"/>
    </row>
    <row r="48" spans="1:13" ht="51">
      <c r="A48" s="162" t="s">
        <v>166</v>
      </c>
      <c r="B48" s="183" t="s">
        <v>61</v>
      </c>
      <c r="C48" s="183" t="s">
        <v>79</v>
      </c>
      <c r="D48" s="77" t="s">
        <v>61</v>
      </c>
      <c r="E48" s="78" t="s">
        <v>261</v>
      </c>
      <c r="F48" s="78"/>
      <c r="G48" s="79"/>
      <c r="H48" s="279"/>
      <c r="I48" s="279"/>
      <c r="J48" s="183"/>
      <c r="K48" s="210">
        <f>K49+K51</f>
        <v>190</v>
      </c>
      <c r="L48" s="399"/>
      <c r="M48" s="408"/>
    </row>
    <row r="49" spans="1:13" ht="25.5">
      <c r="A49" s="148" t="s">
        <v>167</v>
      </c>
      <c r="B49" s="98" t="s">
        <v>61</v>
      </c>
      <c r="C49" s="98" t="s">
        <v>79</v>
      </c>
      <c r="D49" s="85" t="s">
        <v>61</v>
      </c>
      <c r="E49" s="86" t="s">
        <v>261</v>
      </c>
      <c r="F49" s="86" t="s">
        <v>64</v>
      </c>
      <c r="G49" s="87" t="s">
        <v>215</v>
      </c>
      <c r="H49" s="280"/>
      <c r="I49" s="280" t="s">
        <v>61</v>
      </c>
      <c r="J49" s="98" t="s">
        <v>79</v>
      </c>
      <c r="K49" s="211">
        <f>K50</f>
        <v>170</v>
      </c>
      <c r="L49" s="399"/>
      <c r="M49" s="408"/>
    </row>
    <row r="50" spans="1:13" ht="24">
      <c r="A50" s="90" t="s">
        <v>98</v>
      </c>
      <c r="B50" s="98" t="s">
        <v>61</v>
      </c>
      <c r="C50" s="98" t="s">
        <v>79</v>
      </c>
      <c r="D50" s="85" t="s">
        <v>61</v>
      </c>
      <c r="E50" s="86" t="s">
        <v>261</v>
      </c>
      <c r="F50" s="86" t="s">
        <v>64</v>
      </c>
      <c r="G50" s="87" t="s">
        <v>215</v>
      </c>
      <c r="H50" s="280" t="s">
        <v>97</v>
      </c>
      <c r="I50" s="280" t="s">
        <v>61</v>
      </c>
      <c r="J50" s="98" t="s">
        <v>79</v>
      </c>
      <c r="K50" s="211">
        <v>170</v>
      </c>
      <c r="L50" s="399"/>
      <c r="M50" s="408"/>
    </row>
    <row r="51" spans="1:13" s="275" customFormat="1" ht="25.5">
      <c r="A51" s="148" t="s">
        <v>168</v>
      </c>
      <c r="B51" s="98" t="s">
        <v>61</v>
      </c>
      <c r="C51" s="98" t="s">
        <v>79</v>
      </c>
      <c r="D51" s="85" t="s">
        <v>61</v>
      </c>
      <c r="E51" s="86" t="s">
        <v>261</v>
      </c>
      <c r="F51" s="86" t="s">
        <v>65</v>
      </c>
      <c r="G51" s="87" t="s">
        <v>216</v>
      </c>
      <c r="H51" s="280"/>
      <c r="I51" s="280" t="s">
        <v>61</v>
      </c>
      <c r="J51" s="98" t="s">
        <v>79</v>
      </c>
      <c r="K51" s="211">
        <f>K52</f>
        <v>20</v>
      </c>
      <c r="L51" s="400"/>
      <c r="M51" s="409"/>
    </row>
    <row r="52" spans="1:13" ht="24">
      <c r="A52" s="90" t="s">
        <v>98</v>
      </c>
      <c r="B52" s="98" t="s">
        <v>61</v>
      </c>
      <c r="C52" s="98" t="s">
        <v>79</v>
      </c>
      <c r="D52" s="85" t="s">
        <v>61</v>
      </c>
      <c r="E52" s="86" t="s">
        <v>261</v>
      </c>
      <c r="F52" s="86" t="s">
        <v>65</v>
      </c>
      <c r="G52" s="87" t="s">
        <v>216</v>
      </c>
      <c r="H52" s="280" t="s">
        <v>97</v>
      </c>
      <c r="I52" s="280" t="s">
        <v>61</v>
      </c>
      <c r="J52" s="98" t="s">
        <v>79</v>
      </c>
      <c r="K52" s="211">
        <v>20</v>
      </c>
      <c r="L52" s="399"/>
      <c r="M52" s="408"/>
    </row>
    <row r="53" spans="1:13" ht="51">
      <c r="A53" s="162" t="s">
        <v>171</v>
      </c>
      <c r="B53" s="183" t="s">
        <v>64</v>
      </c>
      <c r="C53" s="183" t="s">
        <v>172</v>
      </c>
      <c r="D53" s="77" t="s">
        <v>64</v>
      </c>
      <c r="E53" s="78"/>
      <c r="F53" s="78"/>
      <c r="G53" s="87"/>
      <c r="H53" s="280"/>
      <c r="I53" s="280"/>
      <c r="J53" s="106"/>
      <c r="K53" s="210">
        <f>K54</f>
        <v>5</v>
      </c>
      <c r="L53" s="399"/>
      <c r="M53" s="408"/>
    </row>
    <row r="54" spans="1:13" ht="25.5">
      <c r="A54" s="277" t="s">
        <v>0</v>
      </c>
      <c r="B54" s="183" t="s">
        <v>64</v>
      </c>
      <c r="C54" s="183" t="s">
        <v>172</v>
      </c>
      <c r="D54" s="77" t="s">
        <v>64</v>
      </c>
      <c r="E54" s="78" t="s">
        <v>38</v>
      </c>
      <c r="F54" s="78"/>
      <c r="G54" s="79" t="s">
        <v>219</v>
      </c>
      <c r="H54" s="279"/>
      <c r="I54" s="279" t="s">
        <v>64</v>
      </c>
      <c r="J54" s="111">
        <v>12</v>
      </c>
      <c r="K54" s="210">
        <f>K55</f>
        <v>5</v>
      </c>
      <c r="L54" s="399"/>
      <c r="M54" s="408"/>
    </row>
    <row r="55" spans="1:13" ht="24">
      <c r="A55" s="90" t="s">
        <v>98</v>
      </c>
      <c r="B55" s="98" t="s">
        <v>64</v>
      </c>
      <c r="C55" s="98" t="s">
        <v>172</v>
      </c>
      <c r="D55" s="85" t="s">
        <v>64</v>
      </c>
      <c r="E55" s="86" t="s">
        <v>38</v>
      </c>
      <c r="F55" s="86" t="s">
        <v>60</v>
      </c>
      <c r="G55" s="87" t="s">
        <v>219</v>
      </c>
      <c r="H55" s="280" t="s">
        <v>97</v>
      </c>
      <c r="I55" s="280" t="s">
        <v>64</v>
      </c>
      <c r="J55" s="106">
        <v>12</v>
      </c>
      <c r="K55" s="211">
        <v>5</v>
      </c>
      <c r="L55" s="399"/>
      <c r="M55" s="408"/>
    </row>
    <row r="56" spans="1:13" ht="38.25">
      <c r="A56" s="74" t="s">
        <v>130</v>
      </c>
      <c r="B56" s="75" t="s">
        <v>65</v>
      </c>
      <c r="C56" s="76" t="s">
        <v>61</v>
      </c>
      <c r="D56" s="77" t="s">
        <v>65</v>
      </c>
      <c r="E56" s="78"/>
      <c r="F56" s="78"/>
      <c r="G56" s="79"/>
      <c r="H56" s="279"/>
      <c r="I56" s="279"/>
      <c r="J56" s="243"/>
      <c r="K56" s="209">
        <f>K57+K64+K69+K80+K84</f>
        <v>3900.2</v>
      </c>
      <c r="L56" s="400">
        <f>L57+L64+L69+L80+L84</f>
        <v>734.3</v>
      </c>
      <c r="M56" s="409">
        <f>L56/K56*100</f>
        <v>18.82723962873699</v>
      </c>
    </row>
    <row r="57" spans="1:13" ht="40.5">
      <c r="A57" s="110" t="s">
        <v>131</v>
      </c>
      <c r="B57" s="92" t="s">
        <v>65</v>
      </c>
      <c r="C57" s="92" t="s">
        <v>61</v>
      </c>
      <c r="D57" s="77" t="s">
        <v>65</v>
      </c>
      <c r="E57" s="78" t="s">
        <v>38</v>
      </c>
      <c r="F57" s="78"/>
      <c r="G57" s="79" t="s">
        <v>186</v>
      </c>
      <c r="H57" s="279"/>
      <c r="I57" s="279"/>
      <c r="J57" s="111"/>
      <c r="K57" s="210">
        <f>K58+K60+K62</f>
        <v>1000</v>
      </c>
      <c r="L57" s="399">
        <f>L58+L60+L62</f>
        <v>177.1</v>
      </c>
      <c r="M57" s="408">
        <f>L57/K57*100</f>
        <v>17.71</v>
      </c>
    </row>
    <row r="58" spans="1:13" ht="33.75">
      <c r="A58" s="112" t="s">
        <v>132</v>
      </c>
      <c r="B58" s="96" t="s">
        <v>65</v>
      </c>
      <c r="C58" s="96" t="s">
        <v>61</v>
      </c>
      <c r="D58" s="85" t="s">
        <v>65</v>
      </c>
      <c r="E58" s="86" t="s">
        <v>38</v>
      </c>
      <c r="F58" s="86" t="s">
        <v>60</v>
      </c>
      <c r="G58" s="87" t="s">
        <v>222</v>
      </c>
      <c r="H58" s="280"/>
      <c r="I58" s="280" t="s">
        <v>65</v>
      </c>
      <c r="J58" s="96" t="s">
        <v>61</v>
      </c>
      <c r="K58" s="211">
        <f>K59</f>
        <v>400</v>
      </c>
      <c r="L58" s="399"/>
      <c r="M58" s="408"/>
    </row>
    <row r="59" spans="1:13" ht="24">
      <c r="A59" s="90" t="s">
        <v>98</v>
      </c>
      <c r="B59" s="96" t="s">
        <v>65</v>
      </c>
      <c r="C59" s="96" t="s">
        <v>61</v>
      </c>
      <c r="D59" s="85" t="s">
        <v>65</v>
      </c>
      <c r="E59" s="86" t="s">
        <v>38</v>
      </c>
      <c r="F59" s="86" t="s">
        <v>60</v>
      </c>
      <c r="G59" s="87" t="s">
        <v>222</v>
      </c>
      <c r="H59" s="280" t="s">
        <v>97</v>
      </c>
      <c r="I59" s="280" t="s">
        <v>65</v>
      </c>
      <c r="J59" s="96" t="s">
        <v>61</v>
      </c>
      <c r="K59" s="211">
        <v>400</v>
      </c>
      <c r="L59" s="399"/>
      <c r="M59" s="408"/>
    </row>
    <row r="60" spans="1:13" ht="33.75">
      <c r="A60" s="112" t="s">
        <v>133</v>
      </c>
      <c r="B60" s="96" t="s">
        <v>65</v>
      </c>
      <c r="C60" s="96" t="s">
        <v>61</v>
      </c>
      <c r="D60" s="85" t="s">
        <v>65</v>
      </c>
      <c r="E60" s="86" t="s">
        <v>38</v>
      </c>
      <c r="F60" s="86" t="s">
        <v>62</v>
      </c>
      <c r="G60" s="87" t="s">
        <v>223</v>
      </c>
      <c r="H60" s="280"/>
      <c r="I60" s="280" t="s">
        <v>65</v>
      </c>
      <c r="J60" s="96" t="s">
        <v>61</v>
      </c>
      <c r="K60" s="211">
        <f>K61</f>
        <v>400</v>
      </c>
      <c r="L60" s="399">
        <f>L61</f>
        <v>177.1</v>
      </c>
      <c r="M60" s="408">
        <f>L60/K60*100</f>
        <v>44.275</v>
      </c>
    </row>
    <row r="61" spans="1:13" ht="24">
      <c r="A61" s="90" t="s">
        <v>98</v>
      </c>
      <c r="B61" s="96" t="s">
        <v>65</v>
      </c>
      <c r="C61" s="96" t="s">
        <v>61</v>
      </c>
      <c r="D61" s="85" t="s">
        <v>65</v>
      </c>
      <c r="E61" s="86" t="s">
        <v>38</v>
      </c>
      <c r="F61" s="86" t="s">
        <v>62</v>
      </c>
      <c r="G61" s="87" t="s">
        <v>223</v>
      </c>
      <c r="H61" s="280" t="s">
        <v>97</v>
      </c>
      <c r="I61" s="280" t="s">
        <v>65</v>
      </c>
      <c r="J61" s="96" t="s">
        <v>61</v>
      </c>
      <c r="K61" s="211">
        <v>400</v>
      </c>
      <c r="L61" s="399">
        <v>177.1</v>
      </c>
      <c r="M61" s="408">
        <f>L61/K61*100</f>
        <v>44.275</v>
      </c>
    </row>
    <row r="62" spans="1:13" ht="60">
      <c r="A62" s="90" t="s">
        <v>272</v>
      </c>
      <c r="B62" s="96"/>
      <c r="C62" s="96"/>
      <c r="D62" s="85" t="s">
        <v>65</v>
      </c>
      <c r="E62" s="86" t="s">
        <v>38</v>
      </c>
      <c r="F62" s="86" t="s">
        <v>61</v>
      </c>
      <c r="G62" s="87" t="s">
        <v>273</v>
      </c>
      <c r="H62" s="280"/>
      <c r="I62" s="280" t="s">
        <v>65</v>
      </c>
      <c r="J62" s="96" t="s">
        <v>61</v>
      </c>
      <c r="K62" s="211">
        <f>K63</f>
        <v>200</v>
      </c>
      <c r="L62" s="399"/>
      <c r="M62" s="408"/>
    </row>
    <row r="63" spans="1:13" ht="24">
      <c r="A63" s="90" t="s">
        <v>98</v>
      </c>
      <c r="B63" s="96"/>
      <c r="C63" s="96"/>
      <c r="D63" s="85" t="s">
        <v>65</v>
      </c>
      <c r="E63" s="86" t="s">
        <v>38</v>
      </c>
      <c r="F63" s="86" t="s">
        <v>61</v>
      </c>
      <c r="G63" s="87" t="s">
        <v>273</v>
      </c>
      <c r="H63" s="280" t="s">
        <v>97</v>
      </c>
      <c r="I63" s="280" t="s">
        <v>65</v>
      </c>
      <c r="J63" s="96" t="s">
        <v>61</v>
      </c>
      <c r="K63" s="211">
        <v>200</v>
      </c>
      <c r="L63" s="399"/>
      <c r="M63" s="408"/>
    </row>
    <row r="64" spans="1:13" ht="40.5">
      <c r="A64" s="113" t="s">
        <v>134</v>
      </c>
      <c r="B64" s="92" t="s">
        <v>65</v>
      </c>
      <c r="C64" s="92" t="s">
        <v>61</v>
      </c>
      <c r="D64" s="77" t="s">
        <v>65</v>
      </c>
      <c r="E64" s="78" t="s">
        <v>260</v>
      </c>
      <c r="F64" s="78"/>
      <c r="G64" s="79"/>
      <c r="H64" s="279"/>
      <c r="I64" s="280"/>
      <c r="J64" s="96"/>
      <c r="K64" s="210">
        <f>K65+K67</f>
        <v>1236.6</v>
      </c>
      <c r="L64" s="400">
        <f>L65+L67</f>
        <v>398.6</v>
      </c>
      <c r="M64" s="409">
        <f aca="true" t="shared" si="0" ref="M64:M69">L64/K64*100</f>
        <v>32.23354358725538</v>
      </c>
    </row>
    <row r="65" spans="1:13" ht="33.75">
      <c r="A65" s="114" t="s">
        <v>135</v>
      </c>
      <c r="B65" s="96" t="s">
        <v>65</v>
      </c>
      <c r="C65" s="96" t="s">
        <v>61</v>
      </c>
      <c r="D65" s="85" t="s">
        <v>65</v>
      </c>
      <c r="E65" s="86" t="s">
        <v>260</v>
      </c>
      <c r="F65" s="86" t="s">
        <v>61</v>
      </c>
      <c r="G65" s="87" t="s">
        <v>224</v>
      </c>
      <c r="H65" s="280"/>
      <c r="I65" s="280" t="s">
        <v>65</v>
      </c>
      <c r="J65" s="96" t="s">
        <v>61</v>
      </c>
      <c r="K65" s="211">
        <f>K66</f>
        <v>886.6</v>
      </c>
      <c r="L65" s="399">
        <f>L66</f>
        <v>232.4</v>
      </c>
      <c r="M65" s="408">
        <f t="shared" si="0"/>
        <v>26.212497180239115</v>
      </c>
    </row>
    <row r="66" spans="1:13" ht="24">
      <c r="A66" s="90" t="s">
        <v>98</v>
      </c>
      <c r="B66" s="96" t="s">
        <v>65</v>
      </c>
      <c r="C66" s="96" t="s">
        <v>61</v>
      </c>
      <c r="D66" s="85" t="s">
        <v>65</v>
      </c>
      <c r="E66" s="86" t="s">
        <v>260</v>
      </c>
      <c r="F66" s="86" t="s">
        <v>61</v>
      </c>
      <c r="G66" s="87" t="s">
        <v>224</v>
      </c>
      <c r="H66" s="280" t="s">
        <v>97</v>
      </c>
      <c r="I66" s="280" t="s">
        <v>65</v>
      </c>
      <c r="J66" s="96" t="s">
        <v>61</v>
      </c>
      <c r="K66" s="211">
        <v>886.6</v>
      </c>
      <c r="L66" s="399">
        <v>232.4</v>
      </c>
      <c r="M66" s="408">
        <f t="shared" si="0"/>
        <v>26.212497180239115</v>
      </c>
    </row>
    <row r="67" spans="1:13" ht="33.75">
      <c r="A67" s="114" t="s">
        <v>136</v>
      </c>
      <c r="B67" s="83" t="s">
        <v>65</v>
      </c>
      <c r="C67" s="84" t="s">
        <v>61</v>
      </c>
      <c r="D67" s="85" t="s">
        <v>65</v>
      </c>
      <c r="E67" s="86" t="s">
        <v>260</v>
      </c>
      <c r="F67" s="86" t="s">
        <v>64</v>
      </c>
      <c r="G67" s="87" t="s">
        <v>225</v>
      </c>
      <c r="H67" s="280"/>
      <c r="I67" s="280" t="s">
        <v>65</v>
      </c>
      <c r="J67" s="96" t="s">
        <v>61</v>
      </c>
      <c r="K67" s="211">
        <f>K68</f>
        <v>350</v>
      </c>
      <c r="L67" s="399">
        <f>L68</f>
        <v>166.2</v>
      </c>
      <c r="M67" s="408">
        <f t="shared" si="0"/>
        <v>47.48571428571428</v>
      </c>
    </row>
    <row r="68" spans="1:13" ht="24">
      <c r="A68" s="90" t="s">
        <v>98</v>
      </c>
      <c r="B68" s="83" t="s">
        <v>65</v>
      </c>
      <c r="C68" s="84" t="s">
        <v>61</v>
      </c>
      <c r="D68" s="85" t="s">
        <v>65</v>
      </c>
      <c r="E68" s="86" t="s">
        <v>260</v>
      </c>
      <c r="F68" s="86" t="s">
        <v>64</v>
      </c>
      <c r="G68" s="87" t="s">
        <v>225</v>
      </c>
      <c r="H68" s="280" t="s">
        <v>97</v>
      </c>
      <c r="I68" s="280" t="s">
        <v>65</v>
      </c>
      <c r="J68" s="96" t="s">
        <v>61</v>
      </c>
      <c r="K68" s="211">
        <v>350</v>
      </c>
      <c r="L68" s="399">
        <v>166.2</v>
      </c>
      <c r="M68" s="408">
        <f t="shared" si="0"/>
        <v>47.48571428571428</v>
      </c>
    </row>
    <row r="69" spans="1:13" ht="40.5">
      <c r="A69" s="116" t="s">
        <v>137</v>
      </c>
      <c r="B69" s="75" t="s">
        <v>65</v>
      </c>
      <c r="C69" s="76" t="s">
        <v>61</v>
      </c>
      <c r="D69" s="77" t="s">
        <v>65</v>
      </c>
      <c r="E69" s="78" t="s">
        <v>261</v>
      </c>
      <c r="F69" s="78"/>
      <c r="G69" s="79"/>
      <c r="H69" s="279"/>
      <c r="I69" s="280"/>
      <c r="J69" s="96"/>
      <c r="K69" s="210">
        <f>K70+K72+K74+K78+K76</f>
        <v>1523.6</v>
      </c>
      <c r="L69" s="400">
        <f>L70+L72+L74+L76+L78</f>
        <v>121.8</v>
      </c>
      <c r="M69" s="409">
        <f t="shared" si="0"/>
        <v>7.994224205828301</v>
      </c>
    </row>
    <row r="70" spans="1:13" ht="33.75">
      <c r="A70" s="117" t="s">
        <v>138</v>
      </c>
      <c r="B70" s="83" t="s">
        <v>65</v>
      </c>
      <c r="C70" s="84" t="s">
        <v>61</v>
      </c>
      <c r="D70" s="85" t="s">
        <v>65</v>
      </c>
      <c r="E70" s="86" t="s">
        <v>261</v>
      </c>
      <c r="F70" s="86" t="s">
        <v>65</v>
      </c>
      <c r="G70" s="87" t="s">
        <v>226</v>
      </c>
      <c r="H70" s="280"/>
      <c r="I70" s="280" t="s">
        <v>65</v>
      </c>
      <c r="J70" s="96" t="s">
        <v>61</v>
      </c>
      <c r="K70" s="211">
        <f>K71</f>
        <v>200</v>
      </c>
      <c r="L70" s="399"/>
      <c r="M70" s="408"/>
    </row>
    <row r="71" spans="1:13" ht="24">
      <c r="A71" s="163" t="s">
        <v>98</v>
      </c>
      <c r="B71" s="83" t="s">
        <v>65</v>
      </c>
      <c r="C71" s="84" t="s">
        <v>61</v>
      </c>
      <c r="D71" s="85" t="s">
        <v>65</v>
      </c>
      <c r="E71" s="86" t="s">
        <v>261</v>
      </c>
      <c r="F71" s="86" t="s">
        <v>65</v>
      </c>
      <c r="G71" s="87" t="s">
        <v>226</v>
      </c>
      <c r="H71" s="280" t="s">
        <v>97</v>
      </c>
      <c r="I71" s="280" t="s">
        <v>65</v>
      </c>
      <c r="J71" s="96" t="s">
        <v>61</v>
      </c>
      <c r="K71" s="211">
        <v>200</v>
      </c>
      <c r="L71" s="399"/>
      <c r="M71" s="408"/>
    </row>
    <row r="72" spans="1:13" s="275" customFormat="1" ht="33.75">
      <c r="A72" s="117" t="s">
        <v>139</v>
      </c>
      <c r="B72" s="83" t="s">
        <v>65</v>
      </c>
      <c r="C72" s="84" t="s">
        <v>61</v>
      </c>
      <c r="D72" s="85" t="s">
        <v>65</v>
      </c>
      <c r="E72" s="86" t="s">
        <v>261</v>
      </c>
      <c r="F72" s="86" t="s">
        <v>149</v>
      </c>
      <c r="G72" s="87" t="s">
        <v>227</v>
      </c>
      <c r="H72" s="280"/>
      <c r="I72" s="280" t="s">
        <v>65</v>
      </c>
      <c r="J72" s="96" t="s">
        <v>61</v>
      </c>
      <c r="K72" s="211">
        <f>K73</f>
        <v>800</v>
      </c>
      <c r="L72" s="400">
        <f>L73</f>
        <v>121.8</v>
      </c>
      <c r="M72" s="409">
        <f>L72/K72*100</f>
        <v>15.225</v>
      </c>
    </row>
    <row r="73" spans="1:13" ht="24">
      <c r="A73" s="163" t="s">
        <v>98</v>
      </c>
      <c r="B73" s="83" t="s">
        <v>65</v>
      </c>
      <c r="C73" s="84" t="s">
        <v>61</v>
      </c>
      <c r="D73" s="85" t="s">
        <v>65</v>
      </c>
      <c r="E73" s="86" t="s">
        <v>261</v>
      </c>
      <c r="F73" s="86" t="s">
        <v>149</v>
      </c>
      <c r="G73" s="87" t="s">
        <v>227</v>
      </c>
      <c r="H73" s="280" t="s">
        <v>97</v>
      </c>
      <c r="I73" s="280" t="s">
        <v>65</v>
      </c>
      <c r="J73" s="96" t="s">
        <v>61</v>
      </c>
      <c r="K73" s="211">
        <v>800</v>
      </c>
      <c r="L73" s="399">
        <v>121.8</v>
      </c>
      <c r="M73" s="408">
        <f>L73/K73*100</f>
        <v>15.225</v>
      </c>
    </row>
    <row r="74" spans="1:13" ht="33.75">
      <c r="A74" s="117" t="s">
        <v>140</v>
      </c>
      <c r="B74" s="83" t="s">
        <v>65</v>
      </c>
      <c r="C74" s="84" t="s">
        <v>61</v>
      </c>
      <c r="D74" s="85" t="s">
        <v>65</v>
      </c>
      <c r="E74" s="86" t="s">
        <v>261</v>
      </c>
      <c r="F74" s="86" t="s">
        <v>67</v>
      </c>
      <c r="G74" s="87" t="s">
        <v>262</v>
      </c>
      <c r="H74" s="280"/>
      <c r="I74" s="280" t="s">
        <v>65</v>
      </c>
      <c r="J74" s="96" t="s">
        <v>61</v>
      </c>
      <c r="K74" s="211">
        <f>K75</f>
        <v>200</v>
      </c>
      <c r="L74" s="399"/>
      <c r="M74" s="408"/>
    </row>
    <row r="75" spans="1:13" ht="24">
      <c r="A75" s="163" t="s">
        <v>98</v>
      </c>
      <c r="B75" s="83" t="s">
        <v>65</v>
      </c>
      <c r="C75" s="84" t="s">
        <v>61</v>
      </c>
      <c r="D75" s="85" t="s">
        <v>65</v>
      </c>
      <c r="E75" s="86" t="s">
        <v>261</v>
      </c>
      <c r="F75" s="86" t="s">
        <v>67</v>
      </c>
      <c r="G75" s="87" t="s">
        <v>262</v>
      </c>
      <c r="H75" s="280" t="s">
        <v>97</v>
      </c>
      <c r="I75" s="280" t="s">
        <v>65</v>
      </c>
      <c r="J75" s="96" t="s">
        <v>61</v>
      </c>
      <c r="K75" s="211">
        <v>200</v>
      </c>
      <c r="L75" s="399"/>
      <c r="M75" s="408"/>
    </row>
    <row r="76" spans="1:13" ht="48">
      <c r="A76" s="163" t="s">
        <v>274</v>
      </c>
      <c r="B76" s="83"/>
      <c r="C76" s="84"/>
      <c r="D76" s="85" t="s">
        <v>65</v>
      </c>
      <c r="E76" s="86" t="s">
        <v>261</v>
      </c>
      <c r="F76" s="86" t="s">
        <v>68</v>
      </c>
      <c r="G76" s="87" t="s">
        <v>275</v>
      </c>
      <c r="H76" s="280"/>
      <c r="I76" s="280" t="s">
        <v>65</v>
      </c>
      <c r="J76" s="96" t="s">
        <v>61</v>
      </c>
      <c r="K76" s="211">
        <f>K77</f>
        <v>110</v>
      </c>
      <c r="L76" s="399"/>
      <c r="M76" s="408"/>
    </row>
    <row r="77" spans="1:13" ht="24">
      <c r="A77" s="163" t="s">
        <v>98</v>
      </c>
      <c r="B77" s="83"/>
      <c r="C77" s="84"/>
      <c r="D77" s="85" t="s">
        <v>65</v>
      </c>
      <c r="E77" s="86" t="s">
        <v>261</v>
      </c>
      <c r="F77" s="86" t="s">
        <v>68</v>
      </c>
      <c r="G77" s="87" t="s">
        <v>275</v>
      </c>
      <c r="H77" s="280" t="s">
        <v>97</v>
      </c>
      <c r="I77" s="280" t="s">
        <v>65</v>
      </c>
      <c r="J77" s="96" t="s">
        <v>61</v>
      </c>
      <c r="K77" s="211">
        <v>110</v>
      </c>
      <c r="L77" s="399"/>
      <c r="M77" s="408"/>
    </row>
    <row r="78" spans="1:13" ht="24">
      <c r="A78" s="90" t="s">
        <v>253</v>
      </c>
      <c r="B78" s="83" t="s">
        <v>65</v>
      </c>
      <c r="C78" s="84" t="s">
        <v>61</v>
      </c>
      <c r="D78" s="85" t="s">
        <v>65</v>
      </c>
      <c r="E78" s="86" t="s">
        <v>261</v>
      </c>
      <c r="F78" s="86" t="s">
        <v>80</v>
      </c>
      <c r="G78" s="87" t="s">
        <v>229</v>
      </c>
      <c r="H78" s="280"/>
      <c r="I78" s="280" t="s">
        <v>65</v>
      </c>
      <c r="J78" s="96" t="s">
        <v>61</v>
      </c>
      <c r="K78" s="211">
        <f>K79</f>
        <v>213.6</v>
      </c>
      <c r="L78" s="399"/>
      <c r="M78" s="408"/>
    </row>
    <row r="79" spans="1:13" ht="51">
      <c r="A79" s="201" t="s">
        <v>174</v>
      </c>
      <c r="B79" s="83" t="s">
        <v>65</v>
      </c>
      <c r="C79" s="84" t="s">
        <v>61</v>
      </c>
      <c r="D79" s="85" t="s">
        <v>65</v>
      </c>
      <c r="E79" s="86" t="s">
        <v>261</v>
      </c>
      <c r="F79" s="86" t="s">
        <v>80</v>
      </c>
      <c r="G79" s="87" t="s">
        <v>229</v>
      </c>
      <c r="H79" s="280" t="s">
        <v>97</v>
      </c>
      <c r="I79" s="280" t="s">
        <v>65</v>
      </c>
      <c r="J79" s="96" t="s">
        <v>61</v>
      </c>
      <c r="K79" s="211">
        <v>213.6</v>
      </c>
      <c r="L79" s="399"/>
      <c r="M79" s="408"/>
    </row>
    <row r="80" spans="1:13" ht="38.25">
      <c r="A80" s="345" t="s">
        <v>280</v>
      </c>
      <c r="B80" s="83"/>
      <c r="C80" s="84"/>
      <c r="D80" s="77" t="s">
        <v>68</v>
      </c>
      <c r="E80" s="78" t="s">
        <v>38</v>
      </c>
      <c r="F80" s="78"/>
      <c r="G80" s="79"/>
      <c r="H80" s="279"/>
      <c r="I80" s="279"/>
      <c r="J80" s="92"/>
      <c r="K80" s="210">
        <f aca="true" t="shared" si="1" ref="K80:L82">K81</f>
        <v>70</v>
      </c>
      <c r="L80" s="400">
        <f t="shared" si="1"/>
        <v>36.8</v>
      </c>
      <c r="M80" s="409">
        <f>L80/K80*100</f>
        <v>52.57142857142857</v>
      </c>
    </row>
    <row r="81" spans="1:13" ht="38.25">
      <c r="A81" s="201" t="s">
        <v>281</v>
      </c>
      <c r="B81" s="83"/>
      <c r="C81" s="84"/>
      <c r="D81" s="85" t="s">
        <v>68</v>
      </c>
      <c r="E81" s="86" t="s">
        <v>38</v>
      </c>
      <c r="F81" s="86" t="s">
        <v>60</v>
      </c>
      <c r="G81" s="87"/>
      <c r="H81" s="280"/>
      <c r="I81" s="280"/>
      <c r="J81" s="96"/>
      <c r="K81" s="211">
        <f t="shared" si="1"/>
        <v>70</v>
      </c>
      <c r="L81" s="399">
        <f t="shared" si="1"/>
        <v>36.8</v>
      </c>
      <c r="M81" s="408">
        <f>L81/K81*100</f>
        <v>52.57142857142857</v>
      </c>
    </row>
    <row r="82" spans="1:13" ht="25.5">
      <c r="A82" s="201" t="s">
        <v>282</v>
      </c>
      <c r="B82" s="83"/>
      <c r="C82" s="84"/>
      <c r="D82" s="85" t="s">
        <v>68</v>
      </c>
      <c r="E82" s="86" t="s">
        <v>38</v>
      </c>
      <c r="F82" s="86" t="s">
        <v>60</v>
      </c>
      <c r="G82" s="87" t="s">
        <v>285</v>
      </c>
      <c r="H82" s="280"/>
      <c r="I82" s="280" t="s">
        <v>65</v>
      </c>
      <c r="J82" s="96" t="s">
        <v>61</v>
      </c>
      <c r="K82" s="211">
        <f t="shared" si="1"/>
        <v>70</v>
      </c>
      <c r="L82" s="399">
        <f t="shared" si="1"/>
        <v>36.8</v>
      </c>
      <c r="M82" s="408">
        <f>L82/K82*100</f>
        <v>52.57142857142857</v>
      </c>
    </row>
    <row r="83" spans="1:13" ht="24">
      <c r="A83" s="163" t="s">
        <v>98</v>
      </c>
      <c r="B83" s="83"/>
      <c r="C83" s="84"/>
      <c r="D83" s="85" t="s">
        <v>68</v>
      </c>
      <c r="E83" s="86" t="s">
        <v>38</v>
      </c>
      <c r="F83" s="86" t="s">
        <v>60</v>
      </c>
      <c r="G83" s="87" t="s">
        <v>285</v>
      </c>
      <c r="H83" s="280" t="s">
        <v>97</v>
      </c>
      <c r="I83" s="280" t="s">
        <v>65</v>
      </c>
      <c r="J83" s="96" t="s">
        <v>61</v>
      </c>
      <c r="K83" s="211">
        <v>70</v>
      </c>
      <c r="L83" s="399">
        <v>36.8</v>
      </c>
      <c r="M83" s="408">
        <f>L83/K83*100</f>
        <v>52.57142857142857</v>
      </c>
    </row>
    <row r="84" spans="1:13" ht="38.25">
      <c r="A84" s="345" t="s">
        <v>283</v>
      </c>
      <c r="B84" s="83"/>
      <c r="C84" s="84"/>
      <c r="D84" s="77" t="s">
        <v>80</v>
      </c>
      <c r="E84" s="78" t="s">
        <v>38</v>
      </c>
      <c r="F84" s="78"/>
      <c r="G84" s="79"/>
      <c r="H84" s="279"/>
      <c r="I84" s="279" t="s">
        <v>65</v>
      </c>
      <c r="J84" s="92" t="s">
        <v>61</v>
      </c>
      <c r="K84" s="210">
        <f>K85</f>
        <v>70</v>
      </c>
      <c r="L84" s="399"/>
      <c r="M84" s="408"/>
    </row>
    <row r="85" spans="1:13" ht="22.5">
      <c r="A85" s="201" t="s">
        <v>292</v>
      </c>
      <c r="B85" s="83"/>
      <c r="C85" s="84"/>
      <c r="D85" s="85" t="s">
        <v>80</v>
      </c>
      <c r="E85" s="86" t="s">
        <v>38</v>
      </c>
      <c r="F85" s="86" t="s">
        <v>60</v>
      </c>
      <c r="G85" s="87" t="s">
        <v>284</v>
      </c>
      <c r="H85" s="280"/>
      <c r="I85" s="280" t="s">
        <v>65</v>
      </c>
      <c r="J85" s="96" t="s">
        <v>61</v>
      </c>
      <c r="K85" s="211">
        <f>K86</f>
        <v>70</v>
      </c>
      <c r="L85" s="399"/>
      <c r="M85" s="408"/>
    </row>
    <row r="86" spans="1:13" ht="24">
      <c r="A86" s="163" t="s">
        <v>98</v>
      </c>
      <c r="B86" s="83"/>
      <c r="C86" s="84"/>
      <c r="D86" s="85" t="s">
        <v>80</v>
      </c>
      <c r="E86" s="86" t="s">
        <v>38</v>
      </c>
      <c r="F86" s="86" t="s">
        <v>60</v>
      </c>
      <c r="G86" s="87" t="s">
        <v>284</v>
      </c>
      <c r="H86" s="280" t="s">
        <v>97</v>
      </c>
      <c r="I86" s="280" t="s">
        <v>65</v>
      </c>
      <c r="J86" s="96" t="s">
        <v>61</v>
      </c>
      <c r="K86" s="211">
        <v>70</v>
      </c>
      <c r="L86" s="399"/>
      <c r="M86" s="408"/>
    </row>
    <row r="87" spans="1:13" ht="51">
      <c r="A87" s="74" t="s">
        <v>141</v>
      </c>
      <c r="B87" s="92" t="s">
        <v>67</v>
      </c>
      <c r="C87" s="92" t="s">
        <v>65</v>
      </c>
      <c r="D87" s="77" t="s">
        <v>149</v>
      </c>
      <c r="E87" s="78"/>
      <c r="F87" s="78"/>
      <c r="G87" s="79"/>
      <c r="H87" s="279"/>
      <c r="I87" s="279"/>
      <c r="J87" s="120"/>
      <c r="K87" s="210">
        <f>K90</f>
        <v>16.5</v>
      </c>
      <c r="L87" s="399"/>
      <c r="M87" s="408"/>
    </row>
    <row r="88" spans="1:13" ht="51">
      <c r="A88" s="149" t="s">
        <v>1</v>
      </c>
      <c r="B88" s="92" t="s">
        <v>67</v>
      </c>
      <c r="C88" s="92" t="s">
        <v>65</v>
      </c>
      <c r="D88" s="77" t="s">
        <v>149</v>
      </c>
      <c r="E88" s="78" t="s">
        <v>38</v>
      </c>
      <c r="F88" s="78"/>
      <c r="G88" s="79"/>
      <c r="H88" s="279"/>
      <c r="I88" s="279"/>
      <c r="J88" s="120"/>
      <c r="K88" s="210">
        <f>K89</f>
        <v>16.5</v>
      </c>
      <c r="L88" s="399"/>
      <c r="M88" s="408"/>
    </row>
    <row r="89" spans="1:13" ht="22.5">
      <c r="A89" s="168" t="s">
        <v>175</v>
      </c>
      <c r="B89" s="96" t="s">
        <v>67</v>
      </c>
      <c r="C89" s="96" t="s">
        <v>65</v>
      </c>
      <c r="D89" s="85" t="s">
        <v>149</v>
      </c>
      <c r="E89" s="86" t="s">
        <v>38</v>
      </c>
      <c r="F89" s="86" t="s">
        <v>60</v>
      </c>
      <c r="G89" s="87" t="s">
        <v>203</v>
      </c>
      <c r="H89" s="280"/>
      <c r="I89" s="280" t="s">
        <v>67</v>
      </c>
      <c r="J89" s="121" t="s">
        <v>65</v>
      </c>
      <c r="K89" s="211">
        <f>K90</f>
        <v>16.5</v>
      </c>
      <c r="L89" s="399"/>
      <c r="M89" s="408"/>
    </row>
    <row r="90" spans="1:13" ht="24">
      <c r="A90" s="90" t="s">
        <v>98</v>
      </c>
      <c r="B90" s="96" t="s">
        <v>67</v>
      </c>
      <c r="C90" s="96" t="s">
        <v>65</v>
      </c>
      <c r="D90" s="85" t="s">
        <v>149</v>
      </c>
      <c r="E90" s="86" t="s">
        <v>38</v>
      </c>
      <c r="F90" s="86" t="s">
        <v>60</v>
      </c>
      <c r="G90" s="87" t="s">
        <v>203</v>
      </c>
      <c r="H90" s="280" t="s">
        <v>97</v>
      </c>
      <c r="I90" s="280" t="s">
        <v>67</v>
      </c>
      <c r="J90" s="106">
        <v>5</v>
      </c>
      <c r="K90" s="211">
        <v>16.5</v>
      </c>
      <c r="L90" s="399"/>
      <c r="M90" s="408"/>
    </row>
    <row r="91" spans="1:13" ht="38.25">
      <c r="A91" s="144" t="s">
        <v>176</v>
      </c>
      <c r="B91" s="75" t="s">
        <v>68</v>
      </c>
      <c r="C91" s="76" t="s">
        <v>60</v>
      </c>
      <c r="D91" s="77" t="s">
        <v>67</v>
      </c>
      <c r="E91" s="78"/>
      <c r="F91" s="78"/>
      <c r="G91" s="79"/>
      <c r="H91" s="279"/>
      <c r="I91" s="279"/>
      <c r="J91" s="243"/>
      <c r="K91" s="209">
        <f>K92+K103</f>
        <v>4103.8</v>
      </c>
      <c r="L91" s="400">
        <f>L92</f>
        <v>1119.6</v>
      </c>
      <c r="M91" s="409">
        <f aca="true" t="shared" si="2" ref="M91:M96">L91/K91*100</f>
        <v>27.282031288074464</v>
      </c>
    </row>
    <row r="92" spans="1:13" ht="25.5">
      <c r="A92" s="145" t="s">
        <v>177</v>
      </c>
      <c r="B92" s="92" t="s">
        <v>68</v>
      </c>
      <c r="C92" s="92" t="s">
        <v>60</v>
      </c>
      <c r="D92" s="77" t="s">
        <v>67</v>
      </c>
      <c r="E92" s="78" t="s">
        <v>38</v>
      </c>
      <c r="F92" s="78"/>
      <c r="G92" s="79"/>
      <c r="H92" s="279"/>
      <c r="I92" s="279"/>
      <c r="J92" s="120"/>
      <c r="K92" s="210">
        <f>K93+K97+K99</f>
        <v>3870.2</v>
      </c>
      <c r="L92" s="399">
        <f>L93+L100+L103</f>
        <v>1119.6</v>
      </c>
      <c r="M92" s="408">
        <f t="shared" si="2"/>
        <v>28.928737532944034</v>
      </c>
    </row>
    <row r="93" spans="1:13" ht="27">
      <c r="A93" s="171" t="s">
        <v>178</v>
      </c>
      <c r="B93" s="96" t="s">
        <v>68</v>
      </c>
      <c r="C93" s="96" t="s">
        <v>60</v>
      </c>
      <c r="D93" s="85" t="s">
        <v>67</v>
      </c>
      <c r="E93" s="86" t="s">
        <v>38</v>
      </c>
      <c r="F93" s="86"/>
      <c r="G93" s="87" t="s">
        <v>230</v>
      </c>
      <c r="H93" s="280"/>
      <c r="I93" s="280" t="s">
        <v>68</v>
      </c>
      <c r="J93" s="121" t="s">
        <v>60</v>
      </c>
      <c r="K93" s="211">
        <f>K94+K95+K96</f>
        <v>3720.2</v>
      </c>
      <c r="L93" s="399">
        <f>L94+L95+L96</f>
        <v>1072</v>
      </c>
      <c r="M93" s="408">
        <f t="shared" si="2"/>
        <v>28.815655072307944</v>
      </c>
    </row>
    <row r="94" spans="1:13" ht="22.5">
      <c r="A94" s="145" t="s">
        <v>179</v>
      </c>
      <c r="B94" s="96" t="s">
        <v>68</v>
      </c>
      <c r="C94" s="96" t="s">
        <v>60</v>
      </c>
      <c r="D94" s="85" t="s">
        <v>67</v>
      </c>
      <c r="E94" s="86" t="s">
        <v>38</v>
      </c>
      <c r="F94" s="86" t="s">
        <v>60</v>
      </c>
      <c r="G94" s="87" t="s">
        <v>230</v>
      </c>
      <c r="H94" s="280" t="s">
        <v>106</v>
      </c>
      <c r="I94" s="280" t="s">
        <v>68</v>
      </c>
      <c r="J94" s="121" t="s">
        <v>60</v>
      </c>
      <c r="K94" s="211">
        <v>1656</v>
      </c>
      <c r="L94" s="399">
        <v>420</v>
      </c>
      <c r="M94" s="408">
        <f t="shared" si="2"/>
        <v>25.36231884057971</v>
      </c>
    </row>
    <row r="95" spans="1:13" ht="24">
      <c r="A95" s="90" t="s">
        <v>98</v>
      </c>
      <c r="B95" s="96" t="s">
        <v>68</v>
      </c>
      <c r="C95" s="96" t="s">
        <v>60</v>
      </c>
      <c r="D95" s="85" t="s">
        <v>67</v>
      </c>
      <c r="E95" s="86" t="s">
        <v>38</v>
      </c>
      <c r="F95" s="86" t="s">
        <v>60</v>
      </c>
      <c r="G95" s="87" t="s">
        <v>230</v>
      </c>
      <c r="H95" s="280" t="s">
        <v>97</v>
      </c>
      <c r="I95" s="280" t="s">
        <v>68</v>
      </c>
      <c r="J95" s="121" t="s">
        <v>60</v>
      </c>
      <c r="K95" s="211">
        <v>1943.2</v>
      </c>
      <c r="L95" s="399">
        <v>533.7</v>
      </c>
      <c r="M95" s="408">
        <f t="shared" si="2"/>
        <v>27.465006175380818</v>
      </c>
    </row>
    <row r="96" spans="1:13" s="275" customFormat="1" ht="22.5">
      <c r="A96" s="90" t="s">
        <v>99</v>
      </c>
      <c r="B96" s="96" t="s">
        <v>68</v>
      </c>
      <c r="C96" s="96" t="s">
        <v>60</v>
      </c>
      <c r="D96" s="85" t="s">
        <v>67</v>
      </c>
      <c r="E96" s="86" t="s">
        <v>38</v>
      </c>
      <c r="F96" s="86" t="s">
        <v>62</v>
      </c>
      <c r="G96" s="87" t="s">
        <v>230</v>
      </c>
      <c r="H96" s="280" t="s">
        <v>86</v>
      </c>
      <c r="I96" s="280" t="s">
        <v>68</v>
      </c>
      <c r="J96" s="121" t="s">
        <v>60</v>
      </c>
      <c r="K96" s="211">
        <v>121</v>
      </c>
      <c r="L96" s="400">
        <v>118.3</v>
      </c>
      <c r="M96" s="409">
        <f t="shared" si="2"/>
        <v>97.76859504132231</v>
      </c>
    </row>
    <row r="97" spans="1:13" s="275" customFormat="1" ht="24">
      <c r="A97" s="90" t="s">
        <v>254</v>
      </c>
      <c r="B97" s="96" t="s">
        <v>68</v>
      </c>
      <c r="C97" s="170" t="s">
        <v>60</v>
      </c>
      <c r="D97" s="85" t="s">
        <v>67</v>
      </c>
      <c r="E97" s="86" t="s">
        <v>38</v>
      </c>
      <c r="F97" s="86" t="s">
        <v>61</v>
      </c>
      <c r="G97" s="87" t="s">
        <v>226</v>
      </c>
      <c r="H97" s="280"/>
      <c r="I97" s="280" t="s">
        <v>68</v>
      </c>
      <c r="J97" s="121" t="s">
        <v>60</v>
      </c>
      <c r="K97" s="225">
        <f>K98</f>
        <v>50</v>
      </c>
      <c r="L97" s="400"/>
      <c r="M97" s="409"/>
    </row>
    <row r="98" spans="1:13" ht="24">
      <c r="A98" s="90" t="s">
        <v>98</v>
      </c>
      <c r="B98" s="96" t="s">
        <v>68</v>
      </c>
      <c r="C98" s="170" t="s">
        <v>60</v>
      </c>
      <c r="D98" s="85" t="s">
        <v>67</v>
      </c>
      <c r="E98" s="86" t="s">
        <v>38</v>
      </c>
      <c r="F98" s="86" t="s">
        <v>61</v>
      </c>
      <c r="G98" s="87" t="s">
        <v>226</v>
      </c>
      <c r="H98" s="280" t="s">
        <v>97</v>
      </c>
      <c r="I98" s="280" t="s">
        <v>68</v>
      </c>
      <c r="J98" s="121" t="s">
        <v>60</v>
      </c>
      <c r="K98" s="225">
        <v>50</v>
      </c>
      <c r="L98" s="399"/>
      <c r="M98" s="408"/>
    </row>
    <row r="99" spans="1:13" ht="22.5">
      <c r="A99" s="90" t="s">
        <v>255</v>
      </c>
      <c r="B99" s="96" t="s">
        <v>68</v>
      </c>
      <c r="C99" s="170" t="s">
        <v>60</v>
      </c>
      <c r="D99" s="85" t="s">
        <v>67</v>
      </c>
      <c r="E99" s="86" t="s">
        <v>38</v>
      </c>
      <c r="F99" s="86" t="s">
        <v>64</v>
      </c>
      <c r="G99" s="87" t="s">
        <v>231</v>
      </c>
      <c r="H99" s="280"/>
      <c r="I99" s="280" t="s">
        <v>68</v>
      </c>
      <c r="J99" s="121" t="s">
        <v>60</v>
      </c>
      <c r="K99" s="225">
        <v>100</v>
      </c>
      <c r="L99" s="400">
        <f>L100</f>
        <v>9.1</v>
      </c>
      <c r="M99" s="409">
        <f>L99/K99*100</f>
        <v>9.1</v>
      </c>
    </row>
    <row r="100" spans="1:13" ht="24">
      <c r="A100" s="90" t="s">
        <v>98</v>
      </c>
      <c r="B100" s="96" t="s">
        <v>68</v>
      </c>
      <c r="C100" s="170" t="s">
        <v>60</v>
      </c>
      <c r="D100" s="85" t="s">
        <v>67</v>
      </c>
      <c r="E100" s="86" t="s">
        <v>38</v>
      </c>
      <c r="F100" s="86" t="s">
        <v>64</v>
      </c>
      <c r="G100" s="87" t="s">
        <v>231</v>
      </c>
      <c r="H100" s="280" t="s">
        <v>97</v>
      </c>
      <c r="I100" s="280" t="s">
        <v>68</v>
      </c>
      <c r="J100" s="121" t="s">
        <v>60</v>
      </c>
      <c r="K100" s="225">
        <v>100</v>
      </c>
      <c r="L100" s="399">
        <v>9.1</v>
      </c>
      <c r="M100" s="408">
        <f>L100/K100*100</f>
        <v>9.1</v>
      </c>
    </row>
    <row r="101" spans="1:13" ht="22.5">
      <c r="A101" s="346" t="s">
        <v>286</v>
      </c>
      <c r="B101" s="96"/>
      <c r="C101" s="170"/>
      <c r="D101" s="85" t="s">
        <v>67</v>
      </c>
      <c r="E101" s="86" t="s">
        <v>38</v>
      </c>
      <c r="F101" s="86" t="s">
        <v>65</v>
      </c>
      <c r="G101" s="87" t="s">
        <v>287</v>
      </c>
      <c r="H101" s="280"/>
      <c r="I101" s="280" t="s">
        <v>68</v>
      </c>
      <c r="J101" s="121" t="s">
        <v>60</v>
      </c>
      <c r="K101" s="225">
        <f>K102</f>
        <v>0</v>
      </c>
      <c r="L101" s="399"/>
      <c r="M101" s="408"/>
    </row>
    <row r="102" spans="1:13" ht="24">
      <c r="A102" s="90" t="s">
        <v>98</v>
      </c>
      <c r="B102" s="96"/>
      <c r="C102" s="170"/>
      <c r="D102" s="85" t="s">
        <v>67</v>
      </c>
      <c r="E102" s="86" t="s">
        <v>38</v>
      </c>
      <c r="F102" s="86" t="s">
        <v>65</v>
      </c>
      <c r="G102" s="87" t="s">
        <v>287</v>
      </c>
      <c r="H102" s="280" t="s">
        <v>97</v>
      </c>
      <c r="I102" s="280" t="s">
        <v>68</v>
      </c>
      <c r="J102" s="121" t="s">
        <v>60</v>
      </c>
      <c r="K102" s="225">
        <v>0</v>
      </c>
      <c r="L102" s="399"/>
      <c r="M102" s="408"/>
    </row>
    <row r="103" spans="1:13" ht="48">
      <c r="A103" s="241" t="s">
        <v>256</v>
      </c>
      <c r="B103" s="92" t="s">
        <v>68</v>
      </c>
      <c r="C103" s="242" t="s">
        <v>60</v>
      </c>
      <c r="D103" s="77" t="s">
        <v>67</v>
      </c>
      <c r="E103" s="78" t="s">
        <v>260</v>
      </c>
      <c r="F103" s="78"/>
      <c r="G103" s="79"/>
      <c r="H103" s="279"/>
      <c r="I103" s="280"/>
      <c r="J103" s="121"/>
      <c r="K103" s="210">
        <f>K104</f>
        <v>233.6</v>
      </c>
      <c r="L103" s="400">
        <f>L104</f>
        <v>38.5</v>
      </c>
      <c r="M103" s="409">
        <f>L103/K103*100</f>
        <v>16.481164383561644</v>
      </c>
    </row>
    <row r="104" spans="1:13" ht="60">
      <c r="A104" s="335" t="s">
        <v>257</v>
      </c>
      <c r="B104" s="96" t="s">
        <v>68</v>
      </c>
      <c r="C104" s="170" t="s">
        <v>60</v>
      </c>
      <c r="D104" s="85" t="s">
        <v>67</v>
      </c>
      <c r="E104" s="86" t="s">
        <v>260</v>
      </c>
      <c r="F104" s="86" t="s">
        <v>65</v>
      </c>
      <c r="G104" s="87" t="s">
        <v>181</v>
      </c>
      <c r="H104" s="280"/>
      <c r="I104" s="280" t="s">
        <v>68</v>
      </c>
      <c r="J104" s="121" t="s">
        <v>60</v>
      </c>
      <c r="K104" s="226">
        <f>K105</f>
        <v>233.6</v>
      </c>
      <c r="L104" s="399">
        <f>L105</f>
        <v>38.5</v>
      </c>
      <c r="M104" s="408">
        <f>L104/K104*100</f>
        <v>16.481164383561644</v>
      </c>
    </row>
    <row r="105" spans="1:13" ht="12.75">
      <c r="A105" s="145" t="s">
        <v>179</v>
      </c>
      <c r="B105" s="96" t="s">
        <v>68</v>
      </c>
      <c r="C105" s="170" t="s">
        <v>60</v>
      </c>
      <c r="D105" s="85" t="s">
        <v>67</v>
      </c>
      <c r="E105" s="86" t="s">
        <v>260</v>
      </c>
      <c r="F105" s="86" t="s">
        <v>65</v>
      </c>
      <c r="G105" s="87" t="s">
        <v>181</v>
      </c>
      <c r="H105" s="280" t="s">
        <v>180</v>
      </c>
      <c r="I105" s="280" t="s">
        <v>68</v>
      </c>
      <c r="J105" s="121" t="s">
        <v>60</v>
      </c>
      <c r="K105" s="226">
        <v>233.6</v>
      </c>
      <c r="L105" s="399">
        <v>38.5</v>
      </c>
      <c r="M105" s="408">
        <f>L105/K105*100</f>
        <v>16.481164383561644</v>
      </c>
    </row>
    <row r="106" spans="1:13" ht="12.75">
      <c r="A106" s="276" t="s">
        <v>121</v>
      </c>
      <c r="B106" s="260"/>
      <c r="C106" s="261"/>
      <c r="D106" s="262"/>
      <c r="E106" s="261"/>
      <c r="F106" s="272"/>
      <c r="G106" s="273"/>
      <c r="H106" s="273"/>
      <c r="I106" s="273"/>
      <c r="J106" s="273"/>
      <c r="K106" s="274">
        <f>K13+K21+K39+K53+K56+K87+K91</f>
        <v>9424.3</v>
      </c>
      <c r="L106" s="400">
        <f>L13+L21+L56+L91</f>
        <v>2118.2</v>
      </c>
      <c r="M106" s="409">
        <f>L106/K106*100</f>
        <v>22.475939857602157</v>
      </c>
    </row>
    <row r="107" spans="1:13" ht="12.75">
      <c r="A107" s="282"/>
      <c r="B107" s="283"/>
      <c r="C107" s="283"/>
      <c r="D107" s="283"/>
      <c r="E107" s="283"/>
      <c r="F107" s="284"/>
      <c r="G107" s="285"/>
      <c r="H107" s="285"/>
      <c r="I107" s="285"/>
      <c r="J107" s="285"/>
      <c r="K107" s="286"/>
      <c r="L107" s="287"/>
      <c r="M107" s="410"/>
    </row>
    <row r="108" spans="1:13" s="275" customFormat="1" ht="12.75">
      <c r="A108" s="288"/>
      <c r="B108" s="289"/>
      <c r="C108" s="289"/>
      <c r="D108" s="289"/>
      <c r="E108" s="289"/>
      <c r="F108" s="290"/>
      <c r="G108" s="291"/>
      <c r="H108" s="291"/>
      <c r="I108" s="291"/>
      <c r="J108" s="291"/>
      <c r="K108" s="292"/>
      <c r="L108" s="293"/>
      <c r="M108" s="411"/>
    </row>
    <row r="109" spans="1:12" ht="12.75">
      <c r="A109" s="282"/>
      <c r="B109" s="283"/>
      <c r="C109" s="283"/>
      <c r="D109" s="283"/>
      <c r="E109" s="283"/>
      <c r="F109" s="284"/>
      <c r="G109" s="285"/>
      <c r="H109" s="285"/>
      <c r="I109" s="285"/>
      <c r="J109" s="285"/>
      <c r="K109" s="286"/>
      <c r="L109" s="287"/>
    </row>
    <row r="110" spans="1:12" ht="12.75">
      <c r="A110" s="282"/>
      <c r="B110" s="283"/>
      <c r="C110" s="283"/>
      <c r="D110" s="283"/>
      <c r="E110" s="283"/>
      <c r="F110" s="284"/>
      <c r="G110" s="285"/>
      <c r="H110" s="285"/>
      <c r="I110" s="285"/>
      <c r="J110" s="285"/>
      <c r="K110" s="286"/>
      <c r="L110" s="287"/>
    </row>
    <row r="111" spans="1:12" s="275" customFormat="1" ht="12.75">
      <c r="A111" s="294"/>
      <c r="B111" s="289"/>
      <c r="C111" s="289"/>
      <c r="D111" s="289"/>
      <c r="E111" s="289"/>
      <c r="F111" s="290"/>
      <c r="G111" s="291"/>
      <c r="H111" s="291"/>
      <c r="I111" s="291"/>
      <c r="J111" s="291"/>
      <c r="K111" s="292"/>
      <c r="L111" s="293"/>
    </row>
    <row r="112" spans="1:12" s="275" customFormat="1" ht="12.75">
      <c r="A112" s="294"/>
      <c r="B112" s="289"/>
      <c r="C112" s="289"/>
      <c r="D112" s="289"/>
      <c r="E112" s="289"/>
      <c r="F112" s="290"/>
      <c r="G112" s="291"/>
      <c r="H112" s="291"/>
      <c r="I112" s="291"/>
      <c r="J112" s="291"/>
      <c r="K112" s="292"/>
      <c r="L112" s="293"/>
    </row>
    <row r="113" spans="1:12" ht="12.75">
      <c r="A113" s="295"/>
      <c r="B113" s="283"/>
      <c r="C113" s="283"/>
      <c r="D113" s="283"/>
      <c r="E113" s="283"/>
      <c r="F113" s="284"/>
      <c r="G113" s="285"/>
      <c r="H113" s="285"/>
      <c r="I113" s="285"/>
      <c r="J113" s="285"/>
      <c r="K113" s="286"/>
      <c r="L113" s="287"/>
    </row>
    <row r="114" spans="1:12" ht="12.75">
      <c r="A114" s="296"/>
      <c r="B114" s="283"/>
      <c r="C114" s="283"/>
      <c r="D114" s="283"/>
      <c r="E114" s="283"/>
      <c r="F114" s="284"/>
      <c r="G114" s="285"/>
      <c r="H114" s="285"/>
      <c r="I114" s="285"/>
      <c r="J114" s="285"/>
      <c r="K114" s="286"/>
      <c r="L114" s="287"/>
    </row>
    <row r="115" spans="1:12" ht="12.75">
      <c r="A115" s="295"/>
      <c r="B115" s="283"/>
      <c r="C115" s="283"/>
      <c r="D115" s="283"/>
      <c r="E115" s="283"/>
      <c r="F115" s="284"/>
      <c r="G115" s="285"/>
      <c r="H115" s="285"/>
      <c r="I115" s="285"/>
      <c r="J115" s="285"/>
      <c r="K115" s="286"/>
      <c r="L115" s="287"/>
    </row>
    <row r="116" spans="1:12" ht="12.75">
      <c r="A116" s="296"/>
      <c r="B116" s="283"/>
      <c r="C116" s="283"/>
      <c r="D116" s="283"/>
      <c r="E116" s="283"/>
      <c r="F116" s="284"/>
      <c r="G116" s="285"/>
      <c r="H116" s="285"/>
      <c r="I116" s="285"/>
      <c r="J116" s="285"/>
      <c r="K116" s="286"/>
      <c r="L116" s="287"/>
    </row>
    <row r="117" spans="1:12" ht="12.75">
      <c r="A117" s="297"/>
      <c r="B117" s="289"/>
      <c r="C117" s="289"/>
      <c r="D117" s="289"/>
      <c r="E117" s="289"/>
      <c r="F117" s="290"/>
      <c r="G117" s="291"/>
      <c r="H117" s="291"/>
      <c r="I117" s="291"/>
      <c r="J117" s="291"/>
      <c r="K117" s="292"/>
      <c r="L117" s="287"/>
    </row>
    <row r="118" spans="1:12" ht="12.75">
      <c r="A118" s="296"/>
      <c r="B118" s="283"/>
      <c r="C118" s="283"/>
      <c r="D118" s="283"/>
      <c r="E118" s="283"/>
      <c r="F118" s="284"/>
      <c r="G118" s="285"/>
      <c r="H118" s="285"/>
      <c r="I118" s="285"/>
      <c r="J118" s="285"/>
      <c r="K118" s="286"/>
      <c r="L118" s="287"/>
    </row>
    <row r="119" spans="1:12" ht="12.75">
      <c r="A119" s="296"/>
      <c r="B119" s="283"/>
      <c r="C119" s="283"/>
      <c r="D119" s="283"/>
      <c r="E119" s="283"/>
      <c r="F119" s="284"/>
      <c r="G119" s="285"/>
      <c r="H119" s="285"/>
      <c r="I119" s="285"/>
      <c r="J119" s="285"/>
      <c r="K119" s="286"/>
      <c r="L119" s="287"/>
    </row>
    <row r="120" spans="1:12" ht="12.75">
      <c r="A120" s="297"/>
      <c r="B120" s="289"/>
      <c r="C120" s="289"/>
      <c r="D120" s="289"/>
      <c r="E120" s="289"/>
      <c r="F120" s="290"/>
      <c r="G120" s="291"/>
      <c r="H120" s="291"/>
      <c r="I120" s="291"/>
      <c r="J120" s="291"/>
      <c r="K120" s="292"/>
      <c r="L120" s="287"/>
    </row>
    <row r="121" spans="1:12" ht="12.75">
      <c r="A121" s="295"/>
      <c r="B121" s="283"/>
      <c r="C121" s="283"/>
      <c r="D121" s="283"/>
      <c r="E121" s="283"/>
      <c r="F121" s="284"/>
      <c r="G121" s="285"/>
      <c r="H121" s="285"/>
      <c r="I121" s="285"/>
      <c r="J121" s="285"/>
      <c r="K121" s="286"/>
      <c r="L121" s="287"/>
    </row>
    <row r="122" spans="1:12" ht="12.75">
      <c r="A122" s="296"/>
      <c r="B122" s="283"/>
      <c r="C122" s="283"/>
      <c r="D122" s="283"/>
      <c r="E122" s="283"/>
      <c r="F122" s="284"/>
      <c r="G122" s="285"/>
      <c r="H122" s="285"/>
      <c r="I122" s="285"/>
      <c r="J122" s="285"/>
      <c r="K122" s="286"/>
      <c r="L122" s="287"/>
    </row>
    <row r="123" spans="1:12" ht="12.75">
      <c r="A123" s="295"/>
      <c r="B123" s="283"/>
      <c r="C123" s="283"/>
      <c r="D123" s="283"/>
      <c r="E123" s="283"/>
      <c r="F123" s="284"/>
      <c r="G123" s="285"/>
      <c r="H123" s="285"/>
      <c r="I123" s="285"/>
      <c r="J123" s="285"/>
      <c r="K123" s="286"/>
      <c r="L123" s="287"/>
    </row>
    <row r="124" spans="1:12" ht="12.75">
      <c r="A124" s="296"/>
      <c r="B124" s="283"/>
      <c r="C124" s="283"/>
      <c r="D124" s="283"/>
      <c r="E124" s="283"/>
      <c r="F124" s="284"/>
      <c r="G124" s="285"/>
      <c r="H124" s="285"/>
      <c r="I124" s="285"/>
      <c r="J124" s="285"/>
      <c r="K124" s="286"/>
      <c r="L124" s="287"/>
    </row>
    <row r="125" spans="1:12" ht="12.75">
      <c r="A125" s="295"/>
      <c r="B125" s="283"/>
      <c r="C125" s="283"/>
      <c r="D125" s="283"/>
      <c r="E125" s="283"/>
      <c r="F125" s="284"/>
      <c r="G125" s="285"/>
      <c r="H125" s="285"/>
      <c r="I125" s="285"/>
      <c r="J125" s="285"/>
      <c r="K125" s="286"/>
      <c r="L125" s="287"/>
    </row>
    <row r="126" spans="1:12" ht="12.75">
      <c r="A126" s="296"/>
      <c r="B126" s="283"/>
      <c r="C126" s="283"/>
      <c r="D126" s="283"/>
      <c r="E126" s="283"/>
      <c r="F126" s="284"/>
      <c r="G126" s="285"/>
      <c r="H126" s="285"/>
      <c r="I126" s="285"/>
      <c r="J126" s="285"/>
      <c r="K126" s="286"/>
      <c r="L126" s="287"/>
    </row>
    <row r="127" spans="1:12" ht="12.75">
      <c r="A127" s="295"/>
      <c r="B127" s="283"/>
      <c r="C127" s="283"/>
      <c r="D127" s="283"/>
      <c r="E127" s="283"/>
      <c r="F127" s="284"/>
      <c r="G127" s="285"/>
      <c r="H127" s="285"/>
      <c r="I127" s="285"/>
      <c r="J127" s="285"/>
      <c r="K127" s="286"/>
      <c r="L127" s="287"/>
    </row>
    <row r="128" spans="1:12" ht="12.75">
      <c r="A128" s="296"/>
      <c r="B128" s="283"/>
      <c r="C128" s="283"/>
      <c r="D128" s="283"/>
      <c r="E128" s="283"/>
      <c r="F128" s="284"/>
      <c r="G128" s="285"/>
      <c r="H128" s="285"/>
      <c r="I128" s="285"/>
      <c r="J128" s="285"/>
      <c r="K128" s="286"/>
      <c r="L128" s="287"/>
    </row>
    <row r="129" spans="1:12" ht="12.75">
      <c r="A129" s="295"/>
      <c r="B129" s="283"/>
      <c r="C129" s="283"/>
      <c r="D129" s="283"/>
      <c r="E129" s="283"/>
      <c r="F129" s="284"/>
      <c r="G129" s="285"/>
      <c r="H129" s="285"/>
      <c r="I129" s="285"/>
      <c r="J129" s="285"/>
      <c r="K129" s="286"/>
      <c r="L129" s="287"/>
    </row>
    <row r="130" spans="1:12" ht="12.75">
      <c r="A130" s="296"/>
      <c r="B130" s="283"/>
      <c r="C130" s="283"/>
      <c r="D130" s="283"/>
      <c r="E130" s="283"/>
      <c r="F130" s="284"/>
      <c r="G130" s="285"/>
      <c r="H130" s="285"/>
      <c r="I130" s="285"/>
      <c r="J130" s="285"/>
      <c r="K130" s="286"/>
      <c r="L130" s="287"/>
    </row>
    <row r="131" spans="1:12" ht="12.75">
      <c r="A131" s="294"/>
      <c r="B131" s="289"/>
      <c r="C131" s="289"/>
      <c r="D131" s="289"/>
      <c r="E131" s="289"/>
      <c r="F131" s="290"/>
      <c r="G131" s="291"/>
      <c r="H131" s="291"/>
      <c r="I131" s="291"/>
      <c r="J131" s="291"/>
      <c r="K131" s="292"/>
      <c r="L131" s="287"/>
    </row>
    <row r="132" spans="1:12" ht="12.75">
      <c r="A132" s="295"/>
      <c r="B132" s="283"/>
      <c r="C132" s="283"/>
      <c r="D132" s="283"/>
      <c r="E132" s="283"/>
      <c r="F132" s="284"/>
      <c r="G132" s="285"/>
      <c r="H132" s="285"/>
      <c r="I132" s="285"/>
      <c r="J132" s="285"/>
      <c r="K132" s="286"/>
      <c r="L132" s="287"/>
    </row>
    <row r="133" spans="1:12" ht="12.75">
      <c r="A133" s="296"/>
      <c r="B133" s="283"/>
      <c r="C133" s="283"/>
      <c r="D133" s="283"/>
      <c r="E133" s="283"/>
      <c r="F133" s="284"/>
      <c r="G133" s="285"/>
      <c r="H133" s="285"/>
      <c r="I133" s="285"/>
      <c r="J133" s="285"/>
      <c r="K133" s="286"/>
      <c r="L133" s="287"/>
    </row>
    <row r="134" spans="1:12" ht="12.75">
      <c r="A134" s="297"/>
      <c r="B134" s="289"/>
      <c r="C134" s="289"/>
      <c r="D134" s="289"/>
      <c r="E134" s="289"/>
      <c r="F134" s="290"/>
      <c r="G134" s="291"/>
      <c r="H134" s="291"/>
      <c r="I134" s="291"/>
      <c r="J134" s="291"/>
      <c r="K134" s="292"/>
      <c r="L134" s="287"/>
    </row>
    <row r="135" spans="1:12" ht="12.75">
      <c r="A135" s="296"/>
      <c r="B135" s="283"/>
      <c r="C135" s="283"/>
      <c r="D135" s="283"/>
      <c r="E135" s="283"/>
      <c r="F135" s="284"/>
      <c r="G135" s="285"/>
      <c r="H135" s="285"/>
      <c r="I135" s="285"/>
      <c r="J135" s="285"/>
      <c r="K135" s="286"/>
      <c r="L135" s="287"/>
    </row>
    <row r="136" spans="1:12" ht="12.75">
      <c r="A136" s="296"/>
      <c r="B136" s="283"/>
      <c r="C136" s="283"/>
      <c r="D136" s="283"/>
      <c r="E136" s="283"/>
      <c r="F136" s="284"/>
      <c r="G136" s="285"/>
      <c r="H136" s="285"/>
      <c r="I136" s="285"/>
      <c r="J136" s="285"/>
      <c r="K136" s="286"/>
      <c r="L136" s="287"/>
    </row>
    <row r="137" spans="1:12" ht="12.75">
      <c r="A137" s="296"/>
      <c r="B137" s="283"/>
      <c r="C137" s="283"/>
      <c r="D137" s="283"/>
      <c r="E137" s="283"/>
      <c r="F137" s="284"/>
      <c r="G137" s="285"/>
      <c r="H137" s="285"/>
      <c r="I137" s="285"/>
      <c r="J137" s="285"/>
      <c r="K137" s="286"/>
      <c r="L137" s="287"/>
    </row>
    <row r="138" spans="1:12" ht="12.75">
      <c r="A138" s="296"/>
      <c r="B138" s="283"/>
      <c r="C138" s="283"/>
      <c r="D138" s="283"/>
      <c r="E138" s="283"/>
      <c r="F138" s="284"/>
      <c r="G138" s="285"/>
      <c r="H138" s="285"/>
      <c r="I138" s="285"/>
      <c r="J138" s="285"/>
      <c r="K138" s="286"/>
      <c r="L138" s="287"/>
    </row>
    <row r="139" spans="1:12" ht="12.75">
      <c r="A139" s="295"/>
      <c r="B139" s="283"/>
      <c r="C139" s="283"/>
      <c r="D139" s="283"/>
      <c r="E139" s="283"/>
      <c r="F139" s="284"/>
      <c r="G139" s="285"/>
      <c r="H139" s="285"/>
      <c r="I139" s="285"/>
      <c r="J139" s="285"/>
      <c r="K139" s="286"/>
      <c r="L139" s="287"/>
    </row>
    <row r="140" spans="1:12" ht="12.75">
      <c r="A140" s="296"/>
      <c r="B140" s="283"/>
      <c r="C140" s="283"/>
      <c r="D140" s="283"/>
      <c r="E140" s="283"/>
      <c r="F140" s="284"/>
      <c r="G140" s="285"/>
      <c r="H140" s="285"/>
      <c r="I140" s="285"/>
      <c r="J140" s="285"/>
      <c r="K140" s="286"/>
      <c r="L140" s="287"/>
    </row>
    <row r="141" spans="1:12" ht="12.75">
      <c r="A141" s="297"/>
      <c r="B141" s="289"/>
      <c r="C141" s="289"/>
      <c r="D141" s="289"/>
      <c r="E141" s="289"/>
      <c r="F141" s="290"/>
      <c r="G141" s="291"/>
      <c r="H141" s="291"/>
      <c r="I141" s="291"/>
      <c r="J141" s="291"/>
      <c r="K141" s="292"/>
      <c r="L141" s="287"/>
    </row>
    <row r="142" spans="1:12" ht="12.75">
      <c r="A142" s="296"/>
      <c r="B142" s="283"/>
      <c r="C142" s="283"/>
      <c r="D142" s="283"/>
      <c r="E142" s="283"/>
      <c r="F142" s="284"/>
      <c r="G142" s="285"/>
      <c r="H142" s="285"/>
      <c r="I142" s="285"/>
      <c r="J142" s="285"/>
      <c r="K142" s="286"/>
      <c r="L142" s="287"/>
    </row>
    <row r="143" spans="1:12" ht="12.75">
      <c r="A143" s="296"/>
      <c r="B143" s="283"/>
      <c r="C143" s="283"/>
      <c r="D143" s="283"/>
      <c r="E143" s="283"/>
      <c r="F143" s="284"/>
      <c r="G143" s="285"/>
      <c r="H143" s="285"/>
      <c r="I143" s="285"/>
      <c r="J143" s="285"/>
      <c r="K143" s="286"/>
      <c r="L143" s="287"/>
    </row>
    <row r="144" spans="1:12" ht="12.75">
      <c r="A144" s="294"/>
      <c r="B144" s="289"/>
      <c r="C144" s="289"/>
      <c r="D144" s="289"/>
      <c r="E144" s="289"/>
      <c r="F144" s="290"/>
      <c r="G144" s="291"/>
      <c r="H144" s="291"/>
      <c r="I144" s="291"/>
      <c r="J144" s="291"/>
      <c r="K144" s="292"/>
      <c r="L144" s="287"/>
    </row>
    <row r="145" spans="1:12" ht="12.75">
      <c r="A145" s="295"/>
      <c r="B145" s="283"/>
      <c r="C145" s="283"/>
      <c r="D145" s="283"/>
      <c r="E145" s="283"/>
      <c r="F145" s="284"/>
      <c r="G145" s="285"/>
      <c r="H145" s="285"/>
      <c r="I145" s="285"/>
      <c r="J145" s="285"/>
      <c r="K145" s="286"/>
      <c r="L145" s="287"/>
    </row>
    <row r="146" spans="1:12" ht="12.75">
      <c r="A146" s="298"/>
      <c r="B146" s="283"/>
      <c r="C146" s="283"/>
      <c r="D146" s="283"/>
      <c r="E146" s="283"/>
      <c r="F146" s="284"/>
      <c r="G146" s="285"/>
      <c r="H146" s="285"/>
      <c r="I146" s="285"/>
      <c r="J146" s="285"/>
      <c r="K146" s="286"/>
      <c r="L146" s="287"/>
    </row>
    <row r="147" spans="1:12" ht="12.75">
      <c r="A147" s="296"/>
      <c r="B147" s="283"/>
      <c r="C147" s="283"/>
      <c r="D147" s="283"/>
      <c r="E147" s="283"/>
      <c r="F147" s="284"/>
      <c r="G147" s="285"/>
      <c r="H147" s="285"/>
      <c r="I147" s="285"/>
      <c r="J147" s="285"/>
      <c r="K147" s="286"/>
      <c r="L147" s="287"/>
    </row>
    <row r="148" spans="1:12" ht="12.75">
      <c r="A148" s="296"/>
      <c r="B148" s="283"/>
      <c r="C148" s="283"/>
      <c r="D148" s="283"/>
      <c r="E148" s="283"/>
      <c r="F148" s="284"/>
      <c r="G148" s="285"/>
      <c r="H148" s="285"/>
      <c r="I148" s="285"/>
      <c r="J148" s="285"/>
      <c r="K148" s="286"/>
      <c r="L148" s="287"/>
    </row>
    <row r="149" spans="1:12" ht="12.75">
      <c r="A149" s="299"/>
      <c r="B149" s="289"/>
      <c r="C149" s="289"/>
      <c r="D149" s="289"/>
      <c r="E149" s="289"/>
      <c r="F149" s="290"/>
      <c r="G149" s="291"/>
      <c r="H149" s="291"/>
      <c r="I149" s="291"/>
      <c r="J149" s="291"/>
      <c r="K149" s="292"/>
      <c r="L149" s="287"/>
    </row>
    <row r="150" spans="1:12" ht="12.75">
      <c r="A150" s="295"/>
      <c r="B150" s="283"/>
      <c r="C150" s="283"/>
      <c r="D150" s="283"/>
      <c r="E150" s="283"/>
      <c r="F150" s="284"/>
      <c r="G150" s="285"/>
      <c r="H150" s="285"/>
      <c r="I150" s="285"/>
      <c r="J150" s="285"/>
      <c r="K150" s="286"/>
      <c r="L150" s="287"/>
    </row>
    <row r="151" spans="1:12" ht="12.75">
      <c r="A151" s="296"/>
      <c r="B151" s="283"/>
      <c r="C151" s="283"/>
      <c r="D151" s="283"/>
      <c r="E151" s="283"/>
      <c r="F151" s="284"/>
      <c r="G151" s="285"/>
      <c r="H151" s="285"/>
      <c r="I151" s="285"/>
      <c r="J151" s="285"/>
      <c r="K151" s="286"/>
      <c r="L151" s="287"/>
    </row>
    <row r="152" spans="1:12" s="275" customFormat="1" ht="12.75">
      <c r="A152" s="300"/>
      <c r="B152" s="293"/>
      <c r="C152" s="293"/>
      <c r="D152" s="293"/>
      <c r="E152" s="293"/>
      <c r="F152" s="293"/>
      <c r="G152" s="293"/>
      <c r="H152" s="293"/>
      <c r="I152" s="293"/>
      <c r="J152" s="293"/>
      <c r="K152" s="301"/>
      <c r="L152" s="293"/>
    </row>
    <row r="153" spans="1:12" ht="12.75">
      <c r="A153" s="287"/>
      <c r="B153" s="287"/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</row>
    <row r="154" spans="1:12" ht="12.75">
      <c r="A154" s="287"/>
      <c r="B154" s="287"/>
      <c r="C154" s="287"/>
      <c r="D154" s="287"/>
      <c r="E154" s="287"/>
      <c r="F154" s="287"/>
      <c r="G154" s="287"/>
      <c r="H154" s="287"/>
      <c r="I154" s="287"/>
      <c r="J154" s="287"/>
      <c r="K154" s="287"/>
      <c r="L154" s="287"/>
    </row>
  </sheetData>
  <sheetProtection/>
  <mergeCells count="7">
    <mergeCell ref="A9:M9"/>
    <mergeCell ref="K11:M11"/>
    <mergeCell ref="D12:G12"/>
    <mergeCell ref="O1:Q1"/>
    <mergeCell ref="D1:M1"/>
    <mergeCell ref="D2:M2"/>
    <mergeCell ref="D3:M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3.8515625" style="319" customWidth="1"/>
    <col min="2" max="2" width="62.00390625" style="319" customWidth="1"/>
    <col min="3" max="3" width="13.8515625" style="319" customWidth="1"/>
    <col min="4" max="5" width="11.421875" style="319" customWidth="1"/>
    <col min="6" max="16384" width="9.140625" style="319" customWidth="1"/>
  </cols>
  <sheetData>
    <row r="1" spans="1:5" ht="12.75">
      <c r="A1" s="318"/>
      <c r="B1" s="318"/>
      <c r="C1" s="318"/>
      <c r="D1" s="463" t="s">
        <v>83</v>
      </c>
      <c r="E1" s="463"/>
    </row>
    <row r="2" spans="1:11" ht="60.75" customHeight="1">
      <c r="A2" s="318"/>
      <c r="B2" s="318"/>
      <c r="C2" s="436" t="s">
        <v>296</v>
      </c>
      <c r="D2" s="437"/>
      <c r="E2" s="437"/>
      <c r="F2" s="397"/>
      <c r="G2" s="397"/>
      <c r="H2" s="397"/>
      <c r="I2" s="397"/>
      <c r="J2" s="397"/>
      <c r="K2" s="397"/>
    </row>
    <row r="3" spans="1:5" ht="12.75">
      <c r="A3" s="318"/>
      <c r="B3" s="318"/>
      <c r="C3" s="466" t="s">
        <v>314</v>
      </c>
      <c r="D3" s="467"/>
      <c r="E3" s="467"/>
    </row>
    <row r="4" spans="1:3" ht="12.75">
      <c r="A4" s="320"/>
      <c r="B4" s="305"/>
      <c r="C4" s="306"/>
    </row>
    <row r="5" spans="1:5" s="308" customFormat="1" ht="86.25" customHeight="1">
      <c r="A5" s="469" t="s">
        <v>302</v>
      </c>
      <c r="B5" s="470"/>
      <c r="C5" s="470"/>
      <c r="D5" s="470"/>
      <c r="E5" s="470"/>
    </row>
    <row r="6" spans="1:5" s="308" customFormat="1" ht="15.75">
      <c r="A6" s="307"/>
      <c r="B6" s="307"/>
      <c r="C6" s="307"/>
      <c r="D6" s="307"/>
      <c r="E6" s="307"/>
    </row>
    <row r="7" spans="1:5" ht="12.75">
      <c r="A7" s="309"/>
      <c r="B7" s="309"/>
      <c r="C7" s="310"/>
      <c r="D7" s="468" t="s">
        <v>3</v>
      </c>
      <c r="E7" s="468"/>
    </row>
    <row r="8" spans="1:5" s="321" customFormat="1" ht="61.5" customHeight="1">
      <c r="A8" s="311" t="s">
        <v>4</v>
      </c>
      <c r="B8" s="312" t="s">
        <v>5</v>
      </c>
      <c r="C8" s="313" t="s">
        <v>6</v>
      </c>
      <c r="D8" s="402" t="s">
        <v>304</v>
      </c>
      <c r="E8" s="402" t="s">
        <v>295</v>
      </c>
    </row>
    <row r="9" spans="1:5" s="321" customFormat="1" ht="15">
      <c r="A9" s="314">
        <v>1</v>
      </c>
      <c r="B9" s="315" t="s">
        <v>8</v>
      </c>
      <c r="C9" s="322">
        <v>16.6</v>
      </c>
      <c r="D9" s="322">
        <v>4.2</v>
      </c>
      <c r="E9" s="322">
        <f>D9/C9*100</f>
        <v>25.301204819277107</v>
      </c>
    </row>
    <row r="10" spans="1:5" s="321" customFormat="1" ht="45">
      <c r="A10" s="314">
        <v>2</v>
      </c>
      <c r="B10" s="333" t="s">
        <v>9</v>
      </c>
      <c r="C10" s="322">
        <v>19.3</v>
      </c>
      <c r="D10" s="322">
        <v>4.9</v>
      </c>
      <c r="E10" s="322">
        <f>D10/C10*100</f>
        <v>25.38860103626943</v>
      </c>
    </row>
    <row r="11" spans="1:5" s="321" customFormat="1" ht="14.25">
      <c r="A11" s="316"/>
      <c r="B11" s="317" t="s">
        <v>7</v>
      </c>
      <c r="C11" s="323">
        <f>SUM(C9:C10)</f>
        <v>35.900000000000006</v>
      </c>
      <c r="D11" s="323">
        <f>SUM(D9:D10)</f>
        <v>9.100000000000001</v>
      </c>
      <c r="E11" s="323">
        <f>D11/C11*100</f>
        <v>25.348189415041784</v>
      </c>
    </row>
    <row r="12" s="321" customFormat="1" ht="14.25"/>
    <row r="13" s="321" customFormat="1" ht="14.25"/>
  </sheetData>
  <sheetProtection/>
  <mergeCells count="5">
    <mergeCell ref="D1:E1"/>
    <mergeCell ref="D7:E7"/>
    <mergeCell ref="C2:E2"/>
    <mergeCell ref="C3:E3"/>
    <mergeCell ref="A5:E5"/>
  </mergeCells>
  <printOptions/>
  <pageMargins left="1.141732283464567" right="0.17" top="0.7874015748031497" bottom="0.7874015748031497" header="0.31496062992125984" footer="0.3149606299212598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23.140625" style="332" customWidth="1"/>
    <col min="2" max="2" width="49.421875" style="332" customWidth="1"/>
    <col min="3" max="3" width="15.00390625" style="332" customWidth="1"/>
    <col min="4" max="16384" width="9.140625" style="332" customWidth="1"/>
  </cols>
  <sheetData>
    <row r="1" spans="2:5" ht="12.75">
      <c r="B1" s="474" t="s">
        <v>115</v>
      </c>
      <c r="C1" s="474"/>
      <c r="D1" s="438"/>
      <c r="E1" s="438"/>
    </row>
    <row r="2" spans="2:11" ht="29.25" customHeight="1">
      <c r="B2" s="464" t="s">
        <v>301</v>
      </c>
      <c r="C2" s="465"/>
      <c r="D2" s="465"/>
      <c r="E2" s="465"/>
      <c r="F2" s="368"/>
      <c r="G2" s="368"/>
      <c r="H2" s="368"/>
      <c r="I2" s="368"/>
      <c r="J2" s="368"/>
      <c r="K2" s="368"/>
    </row>
    <row r="3" spans="2:5" ht="12.75">
      <c r="B3" s="475" t="s">
        <v>312</v>
      </c>
      <c r="C3" s="475"/>
      <c r="D3" s="437"/>
      <c r="E3" s="437"/>
    </row>
    <row r="4" spans="1:5" ht="52.5" customHeight="1">
      <c r="A4" s="476" t="s">
        <v>303</v>
      </c>
      <c r="B4" s="476"/>
      <c r="C4" s="476"/>
      <c r="D4" s="437"/>
      <c r="E4" s="437"/>
    </row>
    <row r="6" spans="4:5" ht="12.75">
      <c r="D6" s="473" t="s">
        <v>72</v>
      </c>
      <c r="E6" s="433"/>
    </row>
    <row r="7" spans="1:5" ht="29.25" customHeight="1">
      <c r="A7" s="477" t="s">
        <v>13</v>
      </c>
      <c r="B7" s="478" t="s">
        <v>14</v>
      </c>
      <c r="C7" s="479" t="s">
        <v>259</v>
      </c>
      <c r="D7" s="471" t="s">
        <v>298</v>
      </c>
      <c r="E7" s="471" t="s">
        <v>295</v>
      </c>
    </row>
    <row r="8" spans="1:5" ht="37.5" customHeight="1">
      <c r="A8" s="477"/>
      <c r="B8" s="478"/>
      <c r="C8" s="479"/>
      <c r="D8" s="472"/>
      <c r="E8" s="472"/>
    </row>
    <row r="9" spans="1:5" ht="37.5" customHeight="1">
      <c r="A9" s="324" t="s">
        <v>15</v>
      </c>
      <c r="B9" s="325" t="s">
        <v>16</v>
      </c>
      <c r="C9" s="403"/>
      <c r="D9" s="406"/>
      <c r="E9" s="407"/>
    </row>
    <row r="10" spans="1:5" ht="37.5" customHeight="1">
      <c r="A10" s="324" t="s">
        <v>242</v>
      </c>
      <c r="B10" s="326" t="s">
        <v>12</v>
      </c>
      <c r="C10" s="404">
        <f>C13</f>
        <v>0</v>
      </c>
      <c r="D10" s="406">
        <f>D13</f>
        <v>0</v>
      </c>
      <c r="E10" s="407"/>
    </row>
    <row r="11" spans="1:5" ht="45" hidden="1">
      <c r="A11" s="327" t="s">
        <v>243</v>
      </c>
      <c r="B11" s="328" t="s">
        <v>244</v>
      </c>
      <c r="C11" s="405">
        <f>C12</f>
        <v>0</v>
      </c>
      <c r="D11" s="406"/>
      <c r="E11" s="407"/>
    </row>
    <row r="12" spans="1:5" ht="45" hidden="1">
      <c r="A12" s="327" t="s">
        <v>245</v>
      </c>
      <c r="B12" s="328" t="s">
        <v>246</v>
      </c>
      <c r="C12" s="405"/>
      <c r="D12" s="406"/>
      <c r="E12" s="407"/>
    </row>
    <row r="13" spans="1:5" ht="45">
      <c r="A13" s="327" t="s">
        <v>247</v>
      </c>
      <c r="B13" s="328" t="s">
        <v>248</v>
      </c>
      <c r="C13" s="405">
        <f>C14</f>
        <v>0</v>
      </c>
      <c r="D13" s="406">
        <f>D14</f>
        <v>0</v>
      </c>
      <c r="E13" s="407"/>
    </row>
    <row r="14" spans="1:5" ht="45">
      <c r="A14" s="327" t="s">
        <v>249</v>
      </c>
      <c r="B14" s="328" t="s">
        <v>250</v>
      </c>
      <c r="C14" s="405">
        <v>0</v>
      </c>
      <c r="D14" s="406">
        <v>0</v>
      </c>
      <c r="E14" s="407"/>
    </row>
    <row r="15" spans="1:5" ht="28.5">
      <c r="A15" s="329" t="s">
        <v>17</v>
      </c>
      <c r="B15" s="330" t="s">
        <v>18</v>
      </c>
      <c r="C15" s="404">
        <f>C20+C16</f>
        <v>0</v>
      </c>
      <c r="D15" s="406">
        <f>D20+D16</f>
        <v>1804.3000000000002</v>
      </c>
      <c r="E15" s="407"/>
    </row>
    <row r="16" spans="1:5" ht="15">
      <c r="A16" s="327" t="s">
        <v>19</v>
      </c>
      <c r="B16" s="328" t="s">
        <v>20</v>
      </c>
      <c r="C16" s="405">
        <f aca="true" t="shared" si="0" ref="C16:D18">C17</f>
        <v>-16144.5</v>
      </c>
      <c r="D16" s="406">
        <f t="shared" si="0"/>
        <v>-1734.5</v>
      </c>
      <c r="E16" s="407">
        <f>E17</f>
        <v>10.743596890581932</v>
      </c>
    </row>
    <row r="17" spans="1:5" ht="15">
      <c r="A17" s="327" t="s">
        <v>21</v>
      </c>
      <c r="B17" s="328" t="s">
        <v>22</v>
      </c>
      <c r="C17" s="405">
        <f t="shared" si="0"/>
        <v>-16144.5</v>
      </c>
      <c r="D17" s="406">
        <f t="shared" si="0"/>
        <v>-1734.5</v>
      </c>
      <c r="E17" s="407">
        <f>E18</f>
        <v>10.743596890581932</v>
      </c>
    </row>
    <row r="18" spans="1:5" ht="30">
      <c r="A18" s="327" t="s">
        <v>23</v>
      </c>
      <c r="B18" s="328" t="s">
        <v>24</v>
      </c>
      <c r="C18" s="405">
        <f t="shared" si="0"/>
        <v>-16144.5</v>
      </c>
      <c r="D18" s="406">
        <f t="shared" si="0"/>
        <v>-1734.5</v>
      </c>
      <c r="E18" s="407">
        <f>E19</f>
        <v>10.743596890581932</v>
      </c>
    </row>
    <row r="19" spans="1:5" ht="30">
      <c r="A19" s="327" t="s">
        <v>25</v>
      </c>
      <c r="B19" s="328" t="s">
        <v>26</v>
      </c>
      <c r="C19" s="405">
        <v>-16144.5</v>
      </c>
      <c r="D19" s="406">
        <v>-1734.5</v>
      </c>
      <c r="E19" s="407">
        <f>D19/C19*100</f>
        <v>10.743596890581932</v>
      </c>
    </row>
    <row r="20" spans="1:5" ht="15">
      <c r="A20" s="327" t="s">
        <v>27</v>
      </c>
      <c r="B20" s="328" t="s">
        <v>28</v>
      </c>
      <c r="C20" s="405">
        <f aca="true" t="shared" si="1" ref="C20:E21">C21</f>
        <v>16144.5</v>
      </c>
      <c r="D20" s="406">
        <f t="shared" si="1"/>
        <v>3538.8</v>
      </c>
      <c r="E20" s="407">
        <f t="shared" si="1"/>
        <v>21.919539161943696</v>
      </c>
    </row>
    <row r="21" spans="1:5" ht="15">
      <c r="A21" s="327" t="s">
        <v>29</v>
      </c>
      <c r="B21" s="328" t="s">
        <v>30</v>
      </c>
      <c r="C21" s="405">
        <f t="shared" si="1"/>
        <v>16144.5</v>
      </c>
      <c r="D21" s="406">
        <f t="shared" si="1"/>
        <v>3538.8</v>
      </c>
      <c r="E21" s="407">
        <f t="shared" si="1"/>
        <v>21.919539161943696</v>
      </c>
    </row>
    <row r="22" spans="1:5" ht="30">
      <c r="A22" s="327" t="s">
        <v>31</v>
      </c>
      <c r="B22" s="328" t="s">
        <v>32</v>
      </c>
      <c r="C22" s="405">
        <v>16144.5</v>
      </c>
      <c r="D22" s="406">
        <v>3538.8</v>
      </c>
      <c r="E22" s="407">
        <f>D22/C22*100</f>
        <v>21.919539161943696</v>
      </c>
    </row>
    <row r="23" spans="1:5" ht="0.75" customHeight="1">
      <c r="A23" s="327" t="s">
        <v>33</v>
      </c>
      <c r="B23" s="328" t="s">
        <v>34</v>
      </c>
      <c r="C23" s="405">
        <f>C14+157053.4</f>
        <v>157053.4</v>
      </c>
      <c r="D23" s="406"/>
      <c r="E23" s="407"/>
    </row>
    <row r="24" spans="1:5" ht="28.5">
      <c r="A24" s="331"/>
      <c r="B24" s="325" t="s">
        <v>35</v>
      </c>
      <c r="C24" s="404">
        <f>C15+C10</f>
        <v>0</v>
      </c>
      <c r="D24" s="406">
        <f>D15+D10</f>
        <v>1804.3000000000002</v>
      </c>
      <c r="E24" s="407"/>
    </row>
  </sheetData>
  <sheetProtection/>
  <mergeCells count="10">
    <mergeCell ref="D7:D8"/>
    <mergeCell ref="E7:E8"/>
    <mergeCell ref="D6:E6"/>
    <mergeCell ref="B1:E1"/>
    <mergeCell ref="B2:E2"/>
    <mergeCell ref="B3:E3"/>
    <mergeCell ref="A4:E4"/>
    <mergeCell ref="A7:A8"/>
    <mergeCell ref="B7:B8"/>
    <mergeCell ref="C7:C8"/>
  </mergeCells>
  <printOptions/>
  <pageMargins left="0.7480314960629921" right="0.2362204724409449" top="0.5118110236220472" bottom="0.43307086614173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BUH</cp:lastModifiedBy>
  <cp:lastPrinted>2018-05-15T11:46:48Z</cp:lastPrinted>
  <dcterms:created xsi:type="dcterms:W3CDTF">2002-06-04T10:05:56Z</dcterms:created>
  <dcterms:modified xsi:type="dcterms:W3CDTF">2018-05-15T11:49:36Z</dcterms:modified>
  <cp:category/>
  <cp:version/>
  <cp:contentType/>
  <cp:contentStatus/>
</cp:coreProperties>
</file>